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480" windowHeight="12615" firstSheet="14" activeTab="24"/>
  </bookViews>
  <sheets>
    <sheet name="目录" sheetId="79" r:id="rId1"/>
    <sheet name="表一 " sheetId="66" r:id="rId2"/>
    <sheet name="表二 " sheetId="67" r:id="rId3"/>
    <sheet name="表三 " sheetId="68" r:id="rId4"/>
    <sheet name="表四" sheetId="80" r:id="rId5"/>
    <sheet name="表五" sheetId="62" r:id="rId6"/>
    <sheet name="表六" sheetId="81" r:id="rId7"/>
    <sheet name="表七" sheetId="69" r:id="rId8"/>
    <sheet name="表八" sheetId="70" r:id="rId9"/>
    <sheet name="表九" sheetId="82" r:id="rId10"/>
    <sheet name="表十" sheetId="76" r:id="rId11"/>
    <sheet name="表十一" sheetId="83" r:id="rId12"/>
    <sheet name="表十二" sheetId="72" r:id="rId13"/>
    <sheet name="表十三" sheetId="73" r:id="rId14"/>
    <sheet name="表十四" sheetId="77" r:id="rId15"/>
    <sheet name="表十五" sheetId="64" r:id="rId16"/>
    <sheet name="表十六" sheetId="75" r:id="rId17"/>
    <sheet name="表十七" sheetId="56" r:id="rId18"/>
    <sheet name="表十八" sheetId="57" r:id="rId19"/>
    <sheet name="表十九" sheetId="84" r:id="rId20"/>
    <sheet name="表二十" sheetId="60" r:id="rId21"/>
    <sheet name="表二十一" sheetId="61" r:id="rId22"/>
    <sheet name="表二十二" sheetId="85" r:id="rId23"/>
    <sheet name="表二十三" sheetId="78" r:id="rId24"/>
    <sheet name="表二十四" sheetId="86" r:id="rId25"/>
    <sheet name="表二十五" sheetId="59" r:id="rId26"/>
  </sheets>
  <externalReferences>
    <externalReference r:id="rId27"/>
    <externalReference r:id="rId28"/>
  </externalReferences>
  <definedNames>
    <definedName name="_xlnm._FilterDatabase" localSheetId="7" hidden="1">表七!$B$5:$F$1327</definedName>
    <definedName name="_xlnm._FilterDatabase" localSheetId="24" hidden="1">表二十四!$A$4:$F$7</definedName>
    <definedName name="_xlnm._FilterDatabase" localSheetId="2" hidden="1">'表二 '!$A$5:$F$1326</definedName>
    <definedName name="地区名称">#REF!</definedName>
    <definedName name="_xlnm.Print_Titles" localSheetId="17">表十七!$2:$6</definedName>
    <definedName name="地区名称" localSheetId="17">[1]封面!$B$2:$B$6</definedName>
    <definedName name="_xlnm.Print_Area" localSheetId="18">表十八!$A$1:$V$33</definedName>
    <definedName name="_xlnm.Print_Titles" localSheetId="18">表十八!$2:$6</definedName>
    <definedName name="地区名称" localSheetId="18">[1]封面!$B$2:$B$6</definedName>
    <definedName name="_xlnm.Print_Area" localSheetId="25">表二十五!$A$1:$G$8</definedName>
    <definedName name="_xlnm.Print_Titles" localSheetId="25">表二十五!$1:$6</definedName>
    <definedName name="_xlnm.Print_Titles" localSheetId="5">表五!$A:$A</definedName>
    <definedName name="_xlnm.Print_Titles" localSheetId="1">'表一 '!$1:$4</definedName>
    <definedName name="地区名称" localSheetId="1">[2]封面!$B$2:$B$6</definedName>
    <definedName name="地区名称" localSheetId="2">[2]封面!$B$2:$B$6</definedName>
    <definedName name="_xlnm.Print_Area" localSheetId="3">'表三 '!$A$1:$F$97</definedName>
    <definedName name="_xlnm.Print_Titles" localSheetId="3">'表三 '!$1:$5</definedName>
    <definedName name="地区名称" localSheetId="3">[2]封面!$B$2:$B$6</definedName>
    <definedName name="_xlnm.Print_Titles" localSheetId="7">表七!$1:$5</definedName>
    <definedName name="地区名称" localSheetId="7">[2]封面!$B$2:$B$6</definedName>
    <definedName name="_xlnm.Print_Titles" localSheetId="8">表八!$1:$5</definedName>
    <definedName name="地区名称" localSheetId="8">[2]封面!$B$2:$B$6</definedName>
    <definedName name="地区名称" localSheetId="12">[2]封面!$B$2:$B$6</definedName>
    <definedName name="_xlnm.Print_Titles" localSheetId="13">表十三!$1:$5</definedName>
    <definedName name="地区名称" localSheetId="13">[2]封面!$B$2:$B$6</definedName>
    <definedName name="_xlnm.Print_Titles" localSheetId="10">表十!$1:$5</definedName>
    <definedName name="地区名称" localSheetId="10">[2]封面!$B$2:$B$6</definedName>
    <definedName name="地区名称" localSheetId="23">#REF!</definedName>
    <definedName name="地区名称" localSheetId="0">#REF!</definedName>
    <definedName name="_xlnm.Print_Area" localSheetId="4">表四!$A$1:$C$53</definedName>
    <definedName name="_xlnm.Print_Titles" localSheetId="4">表四!$1:$5</definedName>
    <definedName name="地区名称" localSheetId="4">[2]封面!$B$2:$B$6</definedName>
    <definedName name="_xlnm._FilterDatabase" localSheetId="6" hidden="1">表六!$B$5:$E$1240</definedName>
    <definedName name="地区名称" localSheetId="6">[2]封面!$B$2:$B$6</definedName>
    <definedName name="_xlnm.Print_Titles" localSheetId="9">表九!$1:$5</definedName>
    <definedName name="地区名称" localSheetId="9">[2]封面!$B$2:$B$6</definedName>
    <definedName name="_xlnm.Print_Titles" localSheetId="11">表十一!$1:$5</definedName>
    <definedName name="地区名称" localSheetId="11">[2]封面!$B$2:$B$6</definedName>
    <definedName name="_xlnm.Print_Titles" localSheetId="24">表二十四!$A$2:$IV$4</definedName>
  </definedNames>
  <calcPr calcId="144525" concurrentCalc="0"/>
</workbook>
</file>

<file path=xl/sharedStrings.xml><?xml version="1.0" encoding="utf-8"?>
<sst xmlns="http://schemas.openxmlformats.org/spreadsheetml/2006/main" count="3205">
  <si>
    <t>部门预算公开表</t>
  </si>
  <si>
    <t>一、部门预算报表</t>
  </si>
  <si>
    <t>2025年一般公共预算收入表</t>
  </si>
  <si>
    <t>2025年一般公共预算支出表</t>
  </si>
  <si>
    <t>2025年一般公共预算收支平衡表</t>
  </si>
  <si>
    <t>2025年一般公共预算税收返还和转移支付表</t>
  </si>
  <si>
    <t xml:space="preserve"> 2025年一般公共预算专项资金预算表</t>
  </si>
  <si>
    <t>2025年一般公共预算本级支出表</t>
  </si>
  <si>
    <t>2025年本级一般公共财政拨款预算基本支出表</t>
  </si>
  <si>
    <t>2025年洞口县本级政府性基金预算收入表</t>
  </si>
  <si>
    <t>2025年洞口县本级政府性基金预算支出表</t>
  </si>
  <si>
    <t>2025年政府性基金预算收入明细表</t>
  </si>
  <si>
    <t>2025年政府性基金预算支出明细表</t>
  </si>
  <si>
    <t>2025年洞口县本级政府性基金预算专项资金预算表</t>
  </si>
  <si>
    <t>2025年洞口县本级政府性基金转移支付预算表</t>
  </si>
  <si>
    <t>2025年县级社会保障基金收入预算表</t>
  </si>
  <si>
    <t>2025年县级社会保障基金支出预算表</t>
  </si>
  <si>
    <t>2025年县级社会保障基金收支预算总表</t>
  </si>
  <si>
    <t>2025年洞口县国有资本经营预算收入表</t>
  </si>
  <si>
    <t>2025年洞口县国有资本经营预算支出表</t>
  </si>
  <si>
    <t>重大政策和重点项目绩效目标申报表</t>
  </si>
  <si>
    <t>一般债务限额和余额情况表</t>
  </si>
  <si>
    <t>专项债务限额超限情况分析</t>
  </si>
  <si>
    <t>2025年洞口县本级地方政府债务限额下达表</t>
  </si>
  <si>
    <t>洞口县2024年度本级新增地方政府债务资金使用安排表</t>
  </si>
  <si>
    <t>洞口县2025年地方政府债券还本付息预算表</t>
  </si>
  <si>
    <t>2025年“三公经费”预算公开表</t>
  </si>
  <si>
    <t>表一</t>
  </si>
  <si>
    <t>单位：万元</t>
  </si>
  <si>
    <t>项目</t>
  </si>
  <si>
    <t>上年决算（执行)数</t>
  </si>
  <si>
    <t>预算数</t>
  </si>
  <si>
    <t>预算数为决算（执行）数%</t>
  </si>
  <si>
    <t>一、税收收入</t>
  </si>
  <si>
    <t xml:space="preserve">    增值税</t>
  </si>
  <si>
    <t xml:space="preserve">    营业税</t>
  </si>
  <si>
    <t xml:space="preserve">    企业所得税                           </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</si>
  <si>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</si>
  <si>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</si>
  <si>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</si>
  <si>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</si>
  <si>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</si>
  <si>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</si>
  <si>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</si>
  <si>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车船使用税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</si>
  <si>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</si>
  <si>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</si>
  <si>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</si>
  <si>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</si>
  <si>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</si>
  <si>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</si>
  <si>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</si>
  <si>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</si>
  <si>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</si>
  <si>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</si>
  <si>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</si>
  <si>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</si>
  <si>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</si>
  <si>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</si>
  <si>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</si>
  <si>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</si>
  <si>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</si>
  <si>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科目编码</t>
  </si>
  <si>
    <t>备注</t>
  </si>
  <si>
    <t>201</t>
  </si>
  <si>
    <t>一、一般公共服务</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</si>
  <si>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</si>
  <si>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</si>
  <si>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</si>
  <si>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</si>
  <si>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</si>
  <si>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</si>
  <si>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</si>
  <si>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</si>
  <si>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</si>
  <si>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</si>
  <si>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</si>
  <si>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</si>
  <si>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</si>
  <si>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</si>
  <si>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</si>
  <si>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</si>
  <si>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</si>
  <si>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</si>
  <si>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</si>
  <si>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</si>
  <si>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</si>
  <si>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</si>
  <si>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</si>
  <si>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</si>
  <si>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</si>
  <si>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</si>
  <si>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</si>
  <si>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</si>
  <si>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</si>
  <si>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</si>
  <si>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</si>
  <si>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</si>
  <si>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</si>
  <si>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</si>
  <si>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</si>
  <si>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</si>
  <si>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</si>
  <si>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</si>
  <si>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</si>
  <si>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</si>
  <si>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</si>
  <si>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</si>
  <si>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</si>
  <si>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</si>
  <si>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</si>
  <si>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</si>
  <si>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</si>
  <si>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</si>
  <si>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</si>
  <si>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</si>
  <si>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</si>
  <si>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</si>
  <si>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</si>
  <si>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</si>
  <si>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</si>
  <si>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</si>
  <si>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</si>
  <si>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</si>
  <si>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</si>
  <si>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</si>
  <si>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</si>
  <si>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</si>
  <si>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</si>
  <si>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</si>
  <si>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</si>
  <si>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</si>
  <si>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</si>
  <si>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</si>
  <si>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</si>
  <si>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</si>
  <si>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</si>
  <si>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</si>
  <si>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</si>
  <si>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</si>
  <si>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</si>
  <si>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</si>
  <si>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</si>
  <si>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</si>
  <si>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</si>
  <si>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</si>
  <si>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</si>
  <si>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</si>
  <si>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</si>
  <si>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</si>
  <si>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</si>
  <si>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</si>
  <si>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</si>
  <si>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</si>
  <si>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</si>
  <si>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</si>
  <si>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</si>
  <si>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</si>
  <si>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</si>
  <si>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</si>
  <si>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</si>
  <si>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</si>
  <si>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</si>
  <si>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</si>
  <si>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</si>
  <si>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</si>
  <si>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</si>
  <si>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</si>
  <si>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</si>
  <si>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</si>
  <si>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</si>
  <si>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</si>
  <si>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</si>
  <si>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</si>
  <si>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</si>
  <si>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</si>
  <si>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</si>
  <si>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</si>
  <si>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</si>
  <si>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2010709</t>
  </si>
  <si>
    <t>2010710</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</si>
  <si>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</si>
  <si>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</si>
  <si>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</si>
  <si>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</si>
  <si>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</si>
  <si>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</si>
  <si>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</si>
  <si>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</si>
  <si>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</si>
  <si>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</si>
  <si>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</si>
  <si>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</si>
  <si>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</si>
  <si>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</si>
  <si>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</si>
  <si>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</si>
  <si>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</si>
  <si>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</si>
  <si>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</si>
  <si>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</si>
  <si>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</si>
  <si>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</si>
  <si>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</si>
  <si>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</si>
  <si>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</si>
  <si>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</si>
  <si>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</si>
  <si>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</si>
  <si>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</si>
  <si>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</si>
  <si>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</si>
  <si>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</si>
  <si>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</si>
  <si>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</si>
  <si>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</si>
  <si>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</si>
  <si>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</si>
  <si>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</si>
  <si>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</si>
  <si>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</si>
  <si>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</si>
  <si>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</si>
  <si>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</si>
  <si>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</si>
  <si>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</si>
  <si>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</si>
  <si>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</si>
  <si>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</si>
  <si>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</si>
  <si>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</si>
  <si>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</si>
  <si>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</si>
  <si>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</si>
  <si>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</si>
  <si>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</si>
  <si>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</si>
  <si>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</si>
  <si>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</si>
  <si>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</si>
  <si>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</si>
  <si>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</si>
  <si>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</si>
  <si>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</si>
  <si>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</si>
  <si>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</si>
  <si>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</si>
  <si>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</si>
  <si>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</si>
  <si>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</si>
  <si>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</si>
  <si>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</si>
  <si>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</si>
  <si>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</si>
  <si>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</si>
  <si>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</si>
  <si>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</si>
  <si>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</si>
  <si>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</si>
  <si>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知识产权战略和规划</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</si>
  <si>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</si>
  <si>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</si>
  <si>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</si>
  <si>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</si>
  <si>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</si>
  <si>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</si>
  <si>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</si>
  <si>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</si>
  <si>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</si>
  <si>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</si>
  <si>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</si>
  <si>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</si>
  <si>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</si>
  <si>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</si>
  <si>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</si>
  <si>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</si>
  <si>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</si>
  <si>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</si>
  <si>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</si>
  <si>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</si>
  <si>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</si>
  <si>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</si>
  <si>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</si>
  <si>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</si>
  <si>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</si>
  <si>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</si>
  <si>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</si>
  <si>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</si>
  <si>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</si>
  <si>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</si>
  <si>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</si>
  <si>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</si>
  <si>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</si>
  <si>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</si>
  <si>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</si>
  <si>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</si>
  <si>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</si>
  <si>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</si>
  <si>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</si>
  <si>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</si>
  <si>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</si>
  <si>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</si>
  <si>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</si>
  <si>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</si>
  <si>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</si>
  <si>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</si>
  <si>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</si>
  <si>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</si>
  <si>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</si>
  <si>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</si>
  <si>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</si>
  <si>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</si>
  <si>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</si>
  <si>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</si>
  <si>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</si>
  <si>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</si>
  <si>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</si>
  <si>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</si>
  <si>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</si>
  <si>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</si>
  <si>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</si>
  <si>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</si>
  <si>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</si>
  <si>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</si>
  <si>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</si>
  <si>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</si>
  <si>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</si>
  <si>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</si>
  <si>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</si>
  <si>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</si>
  <si>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</si>
  <si>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</si>
  <si>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</si>
  <si>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</si>
  <si>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</si>
  <si>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</si>
  <si>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</si>
  <si>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</si>
  <si>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</si>
  <si>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</si>
  <si>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</si>
  <si>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</si>
  <si>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</si>
  <si>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</si>
  <si>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</si>
  <si>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</si>
  <si>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</si>
  <si>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</si>
  <si>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</si>
  <si>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</si>
  <si>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</si>
  <si>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</si>
  <si>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</si>
  <si>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</si>
  <si>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</si>
  <si>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</si>
  <si>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</si>
  <si>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</si>
  <si>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</si>
  <si>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</si>
  <si>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</si>
  <si>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</si>
  <si>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</si>
  <si>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</si>
  <si>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</si>
  <si>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</si>
  <si>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</si>
  <si>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</si>
  <si>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</si>
  <si>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</si>
  <si>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</si>
  <si>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</si>
  <si>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</si>
  <si>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</si>
  <si>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</si>
  <si>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</si>
  <si>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</si>
  <si>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</si>
  <si>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</si>
  <si>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</si>
  <si>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</si>
  <si>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</si>
  <si>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</si>
  <si>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</si>
  <si>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</si>
  <si>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</si>
  <si>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</si>
  <si>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</si>
  <si>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</si>
  <si>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</si>
  <si>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</si>
  <si>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</si>
  <si>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</si>
  <si>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</si>
  <si>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</si>
  <si>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经营主体管理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</si>
  <si>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</si>
  <si>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</si>
  <si>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</si>
  <si>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</si>
  <si>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</si>
  <si>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</si>
  <si>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</si>
  <si>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</si>
  <si>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</si>
  <si>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</si>
  <si>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</si>
  <si>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</si>
  <si>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</si>
  <si>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</si>
  <si>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</si>
  <si>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</si>
  <si>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</si>
  <si>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</si>
  <si>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20139</t>
  </si>
  <si>
    <t xml:space="preserve">    社会工作事务</t>
  </si>
  <si>
    <t>2013901</t>
  </si>
  <si>
    <t>2013902</t>
  </si>
  <si>
    <t>2013903</t>
  </si>
  <si>
    <t>2013950</t>
  </si>
  <si>
    <t>2013999</t>
  </si>
  <si>
    <t xml:space="preserve">      其他社会工作事务支出</t>
  </si>
  <si>
    <t>20140</t>
  </si>
  <si>
    <t xml:space="preserve">    信访事务</t>
  </si>
  <si>
    <t>2014001</t>
  </si>
  <si>
    <t>2014002</t>
  </si>
  <si>
    <t>2014003</t>
  </si>
  <si>
    <t>2014004</t>
  </si>
  <si>
    <t xml:space="preserve">      信访业务</t>
  </si>
  <si>
    <t>2014050</t>
  </si>
  <si>
    <t>2014099</t>
  </si>
  <si>
    <t xml:space="preserve">      其他信访事务支出</t>
  </si>
  <si>
    <t>20141</t>
  </si>
  <si>
    <t xml:space="preserve">    数据事务</t>
  </si>
  <si>
    <t>2014101</t>
  </si>
  <si>
    <t>2014102</t>
  </si>
  <si>
    <t>2014103</t>
  </si>
  <si>
    <t>2014150</t>
  </si>
  <si>
    <t>2014199</t>
  </si>
  <si>
    <t xml:space="preserve">      其他数据事务支出</t>
  </si>
  <si>
    <t>20199</t>
  </si>
  <si>
    <t xml:space="preserve">    其他一般公共服务支出</t>
  </si>
  <si>
    <t>2019901</t>
  </si>
  <si>
    <t xml:space="preserve">      国家赔偿费用支出</t>
  </si>
  <si>
    <t>2019999</t>
  </si>
  <si>
    <t xml:space="preserve">      其他一般公共服务支出</t>
  </si>
  <si>
    <t>202</t>
  </si>
  <si>
    <t>二、外交支出</t>
  </si>
  <si>
    <t>20201</t>
  </si>
  <si>
    <t xml:space="preserve">    外交管理事务</t>
  </si>
  <si>
    <t>2020101</t>
  </si>
  <si>
    <t>2020102</t>
  </si>
  <si>
    <t>2020103</t>
  </si>
  <si>
    <t>2020104</t>
  </si>
  <si>
    <t>2020150</t>
  </si>
  <si>
    <t>2020199</t>
  </si>
  <si>
    <t xml:space="preserve">      其他外交管理事务支出</t>
  </si>
  <si>
    <t>20202</t>
  </si>
  <si>
    <t xml:space="preserve">    驻外机构</t>
  </si>
  <si>
    <t>2020201</t>
  </si>
  <si>
    <t xml:space="preserve">      驻外使领馆（团、处）</t>
  </si>
  <si>
    <t>2020202</t>
  </si>
  <si>
    <t xml:space="preserve">      其他驻外机构支出</t>
  </si>
  <si>
    <t>20203</t>
  </si>
  <si>
    <t xml:space="preserve">    对外援助</t>
  </si>
  <si>
    <t>2020304</t>
  </si>
  <si>
    <t xml:space="preserve">      援外优惠贷款贴息</t>
  </si>
  <si>
    <t>2020306</t>
  </si>
  <si>
    <t xml:space="preserve">      对外援助</t>
  </si>
  <si>
    <t>20204</t>
  </si>
  <si>
    <t xml:space="preserve">    国际组织</t>
  </si>
  <si>
    <t>2020401</t>
  </si>
  <si>
    <t xml:space="preserve">      国际组织会费</t>
  </si>
  <si>
    <t>2020402</t>
  </si>
  <si>
    <t xml:space="preserve">      国际组织捐赠</t>
  </si>
  <si>
    <t>2020403</t>
  </si>
  <si>
    <t xml:space="preserve">      维和摊款</t>
  </si>
  <si>
    <t>2020404</t>
  </si>
  <si>
    <t xml:space="preserve">      国际组织股金及基金</t>
  </si>
  <si>
    <t>2020499</t>
  </si>
  <si>
    <t xml:space="preserve">      其他国际组织支出</t>
  </si>
  <si>
    <t>20205</t>
  </si>
  <si>
    <t xml:space="preserve">    对外合作与交流</t>
  </si>
  <si>
    <t>2020503</t>
  </si>
  <si>
    <t xml:space="preserve">      在华国际会议</t>
  </si>
  <si>
    <t>2020504</t>
  </si>
  <si>
    <t xml:space="preserve">      国际交流活动</t>
  </si>
  <si>
    <t>2020505</t>
  </si>
  <si>
    <t xml:space="preserve">      对外合作活动</t>
  </si>
  <si>
    <t>2020599</t>
  </si>
  <si>
    <t xml:space="preserve">      其他对外合作与交流支出</t>
  </si>
  <si>
    <t>20206</t>
  </si>
  <si>
    <t xml:space="preserve">    对外宣传</t>
  </si>
  <si>
    <t>2020601</t>
  </si>
  <si>
    <t xml:space="preserve">      对外宣传</t>
  </si>
  <si>
    <t>20207</t>
  </si>
  <si>
    <t xml:space="preserve">    边界勘界联检</t>
  </si>
  <si>
    <t>2020701</t>
  </si>
  <si>
    <t xml:space="preserve">      边界勘界</t>
  </si>
  <si>
    <t>2020702</t>
  </si>
  <si>
    <t xml:space="preserve">      边界联检</t>
  </si>
  <si>
    <t>2020703</t>
  </si>
  <si>
    <t xml:space="preserve">      边界界桩维护</t>
  </si>
  <si>
    <t>2020799</t>
  </si>
  <si>
    <t xml:space="preserve">      其他支出</t>
  </si>
  <si>
    <t>20208</t>
  </si>
  <si>
    <t xml:space="preserve">    国际发展合作</t>
  </si>
  <si>
    <t>2020801</t>
  </si>
  <si>
    <t>2020802</t>
  </si>
  <si>
    <t>2020803</t>
  </si>
  <si>
    <t>2020850</t>
  </si>
  <si>
    <t>2020899</t>
  </si>
  <si>
    <t xml:space="preserve">      其他国际发展合作支出</t>
  </si>
  <si>
    <t>20299</t>
  </si>
  <si>
    <t xml:space="preserve">    其他外交支出</t>
  </si>
  <si>
    <t>2029999</t>
  </si>
  <si>
    <t xml:space="preserve">      其他外交支出</t>
  </si>
  <si>
    <t>203</t>
  </si>
  <si>
    <t>三、国防支出</t>
  </si>
  <si>
    <t>20301</t>
  </si>
  <si>
    <t xml:space="preserve">    军费</t>
  </si>
  <si>
    <t>2030101</t>
  </si>
  <si>
    <t xml:space="preserve">      现役部队</t>
  </si>
  <si>
    <t>2030102</t>
  </si>
  <si>
    <t xml:space="preserve">      预备役部队</t>
  </si>
  <si>
    <t>2030199</t>
  </si>
  <si>
    <t xml:space="preserve">      其他军费支出</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</si>
  <si>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</si>
  <si>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</si>
  <si>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</si>
  <si>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</si>
  <si>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</si>
  <si>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</si>
  <si>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</si>
  <si>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</si>
  <si>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</si>
  <si>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</si>
  <si>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</si>
  <si>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</si>
  <si>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</si>
  <si>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</si>
  <si>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</si>
  <si>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</si>
  <si>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</si>
  <si>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</si>
  <si>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</si>
  <si>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</si>
  <si>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</si>
  <si>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</si>
  <si>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</si>
  <si>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</si>
  <si>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</si>
  <si>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</si>
  <si>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</si>
  <si>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</si>
  <si>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t>
  </si>
  <si>
    <t>四、公共安全支出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</si>
  <si>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</si>
  <si>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</si>
  <si>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</si>
  <si>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</si>
  <si>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</si>
  <si>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</si>
  <si>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</si>
  <si>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</si>
  <si>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</si>
  <si>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</si>
  <si>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</si>
  <si>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</si>
  <si>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</si>
  <si>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</si>
  <si>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</si>
  <si>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</si>
  <si>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</si>
  <si>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</si>
  <si>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</si>
  <si>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</si>
  <si>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</si>
  <si>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</si>
  <si>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</si>
  <si>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</si>
  <si>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</si>
  <si>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</si>
  <si>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</si>
  <si>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</si>
  <si>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</si>
  <si>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</si>
  <si>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</si>
  <si>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</si>
  <si>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</si>
  <si>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</si>
  <si>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</si>
  <si>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</si>
  <si>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</si>
  <si>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</si>
  <si>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</si>
  <si>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</si>
  <si>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</si>
  <si>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检查监督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</si>
  <si>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</si>
  <si>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</si>
  <si>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</si>
  <si>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</si>
  <si>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</si>
  <si>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</si>
  <si>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</si>
  <si>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</si>
  <si>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</si>
  <si>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</si>
  <si>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</si>
  <si>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</si>
  <si>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</si>
  <si>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</si>
  <si>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</si>
  <si>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</si>
  <si>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</si>
  <si>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</si>
  <si>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</si>
  <si>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</si>
  <si>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</si>
  <si>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</si>
  <si>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</si>
  <si>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</si>
  <si>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</si>
  <si>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</si>
  <si>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</si>
  <si>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</si>
  <si>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</si>
  <si>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</si>
  <si>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</si>
  <si>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</si>
  <si>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</si>
  <si>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</si>
  <si>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</si>
  <si>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</si>
  <si>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</si>
  <si>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</si>
  <si>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</si>
  <si>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</si>
  <si>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</si>
  <si>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</si>
  <si>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</si>
  <si>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</si>
  <si>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</si>
  <si>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</si>
  <si>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</si>
  <si>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</si>
  <si>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</si>
  <si>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</si>
  <si>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</si>
  <si>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</si>
  <si>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</si>
  <si>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</si>
  <si>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</si>
  <si>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</si>
  <si>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</si>
  <si>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</si>
  <si>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</si>
  <si>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</si>
  <si>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</si>
  <si>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</si>
  <si>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</si>
  <si>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</si>
  <si>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</si>
  <si>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</si>
  <si>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</si>
  <si>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</si>
  <si>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</si>
  <si>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</si>
  <si>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</si>
  <si>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</si>
  <si>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</si>
  <si>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</si>
  <si>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</si>
  <si>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</si>
  <si>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</si>
  <si>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</si>
  <si>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</si>
  <si>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</si>
  <si>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</si>
  <si>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</si>
  <si>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</si>
  <si>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</si>
  <si>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</si>
  <si>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</si>
  <si>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</si>
  <si>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</si>
  <si>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</si>
  <si>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</si>
  <si>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</si>
  <si>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</si>
  <si>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</si>
  <si>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2049902</t>
  </si>
  <si>
    <t xml:space="preserve">      国家司法救助支出</t>
  </si>
  <si>
    <t>2049999</t>
  </si>
  <si>
    <t xml:space="preserve">      其他公共安全支出</t>
  </si>
  <si>
    <t>205</t>
  </si>
  <si>
    <t>五、教育支出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</si>
  <si>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</si>
  <si>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</si>
  <si>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</si>
  <si>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</si>
  <si>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</si>
  <si>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</si>
  <si>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</si>
  <si>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</si>
  <si>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</si>
  <si>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</si>
  <si>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</si>
  <si>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</si>
  <si>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</si>
  <si>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</si>
  <si>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</si>
  <si>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</si>
  <si>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</si>
  <si>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</si>
  <si>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</si>
  <si>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</si>
  <si>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</si>
  <si>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</si>
  <si>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</si>
  <si>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</si>
  <si>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</si>
  <si>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</si>
  <si>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</si>
  <si>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</si>
  <si>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</si>
  <si>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</si>
  <si>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</si>
  <si>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</si>
  <si>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</si>
  <si>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</si>
  <si>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</si>
  <si>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</si>
  <si>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</si>
  <si>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</si>
  <si>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</si>
  <si>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</si>
  <si>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</si>
  <si>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</si>
  <si>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</si>
  <si>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</si>
  <si>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</si>
  <si>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</si>
  <si>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</si>
  <si>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</si>
  <si>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</si>
  <si>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</si>
  <si>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</si>
  <si>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</si>
  <si>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</si>
  <si>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</si>
  <si>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</si>
  <si>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</si>
  <si>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</si>
  <si>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</si>
  <si>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</si>
  <si>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</si>
  <si>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</si>
  <si>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</si>
  <si>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</si>
  <si>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</si>
  <si>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</si>
  <si>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</si>
  <si>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专门学校教育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</si>
  <si>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</si>
  <si>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</si>
  <si>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</si>
  <si>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</si>
  <si>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</si>
  <si>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</si>
  <si>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</si>
  <si>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</si>
  <si>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</si>
  <si>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</si>
  <si>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</si>
  <si>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</si>
  <si>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</si>
  <si>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</si>
  <si>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</si>
  <si>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</si>
  <si>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</si>
  <si>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</si>
  <si>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</si>
  <si>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</si>
  <si>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</si>
  <si>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</si>
  <si>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</si>
  <si>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</si>
  <si>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</si>
  <si>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</si>
  <si>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</si>
  <si>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</si>
  <si>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</si>
  <si>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</si>
  <si>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2059999</t>
  </si>
  <si>
    <t xml:space="preserve">      其他教育支出</t>
  </si>
  <si>
    <t>206</t>
  </si>
  <si>
    <t>六、科学技术支出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</si>
  <si>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</si>
  <si>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</si>
  <si>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</si>
  <si>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</si>
  <si>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</si>
  <si>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</si>
  <si>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</si>
  <si>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</si>
  <si>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</si>
  <si>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</si>
  <si>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</si>
  <si>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</si>
  <si>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</si>
  <si>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</si>
  <si>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</si>
  <si>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</si>
  <si>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</si>
  <si>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</si>
  <si>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</si>
  <si>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</si>
  <si>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</si>
  <si>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</si>
  <si>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</si>
  <si>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</si>
  <si>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</si>
  <si>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</si>
  <si>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</si>
  <si>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</si>
  <si>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</si>
  <si>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</si>
  <si>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</si>
  <si>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</si>
  <si>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</si>
  <si>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</si>
  <si>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</si>
  <si>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</si>
  <si>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</si>
  <si>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</si>
  <si>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</si>
  <si>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</si>
  <si>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</si>
  <si>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2060405</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</si>
  <si>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</si>
  <si>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</si>
  <si>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</si>
  <si>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</si>
  <si>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</si>
  <si>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</si>
  <si>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</si>
  <si>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</si>
  <si>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</si>
  <si>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</si>
  <si>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</si>
  <si>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</si>
  <si>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</si>
  <si>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</si>
  <si>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</si>
  <si>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</si>
  <si>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</si>
  <si>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</si>
  <si>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</si>
  <si>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</si>
  <si>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</si>
  <si>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</si>
  <si>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</si>
  <si>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</si>
  <si>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</si>
  <si>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</si>
  <si>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</si>
  <si>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</si>
  <si>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</si>
  <si>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</si>
  <si>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</si>
  <si>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</si>
  <si>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</si>
  <si>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</si>
  <si>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</si>
  <si>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</si>
  <si>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</si>
  <si>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</si>
  <si>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</si>
  <si>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</si>
  <si>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</si>
  <si>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</si>
  <si>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</si>
  <si>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</si>
  <si>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</si>
  <si>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</si>
  <si>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</si>
  <si>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</si>
  <si>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</si>
  <si>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</si>
  <si>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</si>
  <si>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</si>
  <si>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</si>
  <si>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</si>
  <si>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</si>
  <si>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</si>
  <si>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</si>
  <si>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</si>
  <si>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</si>
  <si>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</si>
  <si>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</si>
  <si>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</si>
  <si>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七、文化旅游体育与传媒支出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</si>
  <si>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</si>
  <si>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</si>
  <si>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</si>
  <si>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</si>
  <si>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</si>
  <si>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</si>
  <si>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</si>
  <si>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</si>
  <si>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</si>
  <si>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</si>
  <si>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</si>
  <si>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</si>
  <si>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</si>
  <si>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</si>
  <si>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</si>
  <si>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</si>
  <si>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</si>
  <si>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</si>
  <si>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</si>
  <si>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</si>
  <si>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</si>
  <si>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</si>
  <si>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</si>
  <si>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</si>
  <si>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</si>
  <si>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</si>
  <si>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</si>
  <si>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</si>
  <si>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</si>
  <si>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</si>
  <si>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</si>
  <si>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</si>
  <si>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</si>
  <si>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</si>
  <si>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</si>
  <si>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</si>
  <si>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</si>
  <si>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</si>
  <si>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</si>
  <si>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</si>
  <si>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</si>
  <si>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</si>
  <si>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</si>
  <si>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</si>
  <si>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</si>
  <si>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</si>
  <si>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</si>
  <si>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</si>
  <si>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</si>
  <si>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</si>
  <si>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</si>
  <si>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</si>
  <si>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</si>
  <si>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</si>
  <si>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</si>
  <si>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</si>
  <si>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</si>
  <si>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</si>
  <si>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</si>
  <si>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</si>
  <si>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</si>
  <si>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</si>
  <si>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</si>
  <si>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</si>
  <si>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</si>
  <si>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</si>
  <si>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</si>
  <si>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</si>
  <si>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</si>
  <si>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</si>
  <si>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</si>
  <si>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</si>
  <si>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</si>
  <si>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</si>
  <si>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</si>
  <si>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</si>
  <si>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</si>
  <si>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</si>
  <si>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</si>
  <si>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</si>
  <si>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</si>
  <si>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</si>
  <si>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</si>
  <si>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</si>
  <si>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</si>
  <si>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</si>
  <si>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</si>
  <si>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</si>
  <si>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</si>
  <si>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</si>
  <si>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</si>
  <si>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2079903</t>
  </si>
  <si>
    <t xml:space="preserve">      文化产业发展专项支出</t>
  </si>
  <si>
    <t>2079999</t>
  </si>
  <si>
    <t xml:space="preserve">      其他文化旅游体育与传媒支出</t>
  </si>
  <si>
    <t>208</t>
  </si>
  <si>
    <t>八、社会保障和就业支出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</si>
  <si>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</si>
  <si>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</si>
  <si>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</si>
  <si>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</si>
  <si>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</si>
  <si>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</si>
  <si>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</si>
  <si>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</si>
  <si>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</si>
  <si>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</si>
  <si>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</si>
  <si>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</si>
  <si>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</si>
  <si>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</si>
  <si>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</si>
  <si>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</si>
  <si>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</si>
  <si>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</si>
  <si>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</si>
  <si>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</si>
  <si>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</si>
  <si>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</si>
  <si>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2080113</t>
  </si>
  <si>
    <t xml:space="preserve">      政府特殊津贴</t>
  </si>
  <si>
    <t>2080114</t>
  </si>
  <si>
    <t xml:space="preserve">      资助留学回国人员</t>
  </si>
  <si>
    <t>2080115</t>
  </si>
  <si>
    <t xml:space="preserve">      博士后日常经费</t>
  </si>
  <si>
    <t>2080116</t>
  </si>
  <si>
    <t xml:space="preserve">      引进人才费用</t>
  </si>
  <si>
    <t>2080150</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</si>
  <si>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</si>
  <si>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</si>
  <si>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</si>
  <si>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</si>
  <si>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</si>
  <si>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</si>
  <si>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</si>
  <si>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</si>
  <si>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</si>
  <si>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</si>
  <si>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</si>
  <si>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2080209</t>
  </si>
  <si>
    <t xml:space="preserve">      老龄事务</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</si>
  <si>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</si>
  <si>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</si>
  <si>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</si>
  <si>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</si>
  <si>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</si>
  <si>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</si>
  <si>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</si>
  <si>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</si>
  <si>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</si>
  <si>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</si>
  <si>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</si>
  <si>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</si>
  <si>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</si>
  <si>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</si>
  <si>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</si>
  <si>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</si>
  <si>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</si>
  <si>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</si>
  <si>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</si>
  <si>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</si>
  <si>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2080508</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</si>
  <si>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</si>
  <si>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</si>
  <si>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</si>
  <si>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</si>
  <si>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</si>
  <si>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</si>
  <si>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</si>
  <si>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</si>
  <si>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</si>
  <si>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</si>
  <si>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</si>
  <si>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</si>
  <si>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</si>
  <si>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</si>
  <si>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</si>
  <si>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</si>
  <si>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</si>
  <si>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</si>
  <si>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</si>
  <si>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</si>
  <si>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</si>
  <si>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</si>
  <si>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职业技能评价补贴</t>
  </si>
  <si>
    <t>2080711</t>
  </si>
  <si>
    <t xml:space="preserve">      就业见习补贴</t>
  </si>
  <si>
    <t>2080712</t>
  </si>
  <si>
    <t xml:space="preserve">      高技能人才培养补助</t>
  </si>
  <si>
    <t>2080713</t>
  </si>
  <si>
    <t xml:space="preserve">      求职促进创业补贴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</si>
  <si>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</si>
  <si>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</si>
  <si>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</si>
  <si>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</si>
  <si>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</si>
  <si>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</si>
  <si>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</si>
  <si>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</si>
  <si>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</si>
  <si>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</si>
  <si>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</si>
  <si>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</si>
  <si>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</si>
  <si>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</si>
  <si>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2080807</t>
  </si>
  <si>
    <t xml:space="preserve">      光荣院</t>
  </si>
  <si>
    <t>2080808</t>
  </si>
  <si>
    <t xml:space="preserve">      褒扬纪念</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</si>
  <si>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</si>
  <si>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</si>
  <si>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</si>
  <si>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</si>
  <si>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</si>
  <si>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</si>
  <si>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</si>
  <si>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</si>
  <si>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</si>
  <si>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</si>
  <si>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</si>
  <si>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</si>
  <si>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</si>
  <si>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</si>
  <si>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</si>
  <si>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</si>
  <si>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</si>
  <si>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</si>
  <si>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</si>
  <si>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</si>
  <si>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</si>
  <si>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</si>
  <si>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</si>
  <si>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</si>
  <si>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</si>
  <si>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</si>
  <si>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</si>
  <si>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</si>
  <si>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</si>
  <si>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</si>
  <si>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</si>
  <si>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</si>
  <si>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</si>
  <si>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</si>
  <si>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</si>
  <si>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</si>
  <si>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</si>
  <si>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</si>
  <si>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</si>
  <si>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</si>
  <si>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</si>
  <si>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</si>
  <si>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</si>
  <si>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</si>
  <si>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</si>
  <si>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</si>
  <si>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</si>
  <si>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</si>
  <si>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</si>
  <si>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</si>
  <si>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</si>
  <si>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</si>
  <si>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2081650</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</si>
  <si>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</si>
  <si>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</si>
  <si>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</si>
  <si>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</si>
  <si>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</si>
  <si>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</si>
  <si>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</si>
  <si>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</si>
  <si>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</si>
  <si>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</si>
  <si>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</si>
  <si>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</si>
  <si>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</si>
  <si>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</si>
  <si>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</si>
  <si>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</si>
  <si>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</si>
  <si>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</si>
  <si>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</si>
  <si>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</si>
  <si>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</si>
  <si>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</si>
  <si>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</si>
  <si>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</si>
  <si>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</si>
  <si>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</si>
  <si>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</si>
  <si>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</si>
  <si>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</si>
  <si>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</si>
  <si>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</si>
  <si>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</si>
  <si>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</si>
  <si>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</si>
  <si>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</si>
  <si>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</si>
  <si>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</si>
  <si>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</si>
  <si>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</si>
  <si>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</si>
  <si>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</si>
  <si>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</si>
  <si>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</si>
  <si>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</si>
  <si>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</si>
  <si>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</si>
  <si>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</si>
  <si>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</si>
  <si>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</si>
  <si>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</si>
  <si>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</si>
  <si>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</si>
  <si>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</si>
  <si>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</si>
  <si>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</si>
  <si>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</si>
  <si>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</si>
  <si>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2082806</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</si>
  <si>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</si>
  <si>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</si>
  <si>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</si>
  <si>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</si>
  <si>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</si>
  <si>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</si>
  <si>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</si>
  <si>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</si>
  <si>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</si>
  <si>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</si>
  <si>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</si>
  <si>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2089999</t>
  </si>
  <si>
    <t xml:space="preserve">      其他社会保障和就业支出</t>
  </si>
  <si>
    <t>210</t>
  </si>
  <si>
    <t>九、卫生健康支出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</si>
  <si>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</si>
  <si>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</si>
  <si>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</si>
  <si>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</si>
  <si>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</si>
  <si>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</si>
  <si>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</si>
  <si>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</si>
  <si>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</si>
  <si>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</si>
  <si>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</si>
  <si>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</si>
  <si>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</si>
  <si>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</si>
  <si>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</si>
  <si>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</si>
  <si>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</si>
  <si>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</si>
  <si>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</si>
  <si>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</si>
  <si>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</si>
  <si>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</si>
  <si>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</si>
  <si>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</si>
  <si>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</si>
  <si>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</si>
  <si>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</si>
  <si>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</si>
  <si>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</si>
  <si>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</si>
  <si>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</si>
  <si>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</si>
  <si>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</si>
  <si>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</si>
  <si>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</si>
  <si>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</si>
  <si>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</si>
  <si>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</si>
  <si>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</si>
  <si>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</si>
  <si>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</si>
  <si>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</si>
  <si>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</si>
  <si>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</si>
  <si>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</si>
  <si>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</si>
  <si>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</si>
  <si>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</si>
  <si>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</si>
  <si>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</si>
  <si>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</si>
  <si>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</si>
  <si>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</si>
  <si>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</si>
  <si>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</si>
  <si>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</si>
  <si>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</si>
  <si>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</si>
  <si>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</si>
  <si>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</si>
  <si>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</si>
  <si>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</si>
  <si>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</si>
  <si>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</si>
  <si>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</si>
  <si>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</si>
  <si>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</si>
  <si>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</si>
  <si>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</si>
  <si>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</si>
  <si>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</si>
  <si>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</si>
  <si>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</si>
  <si>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</si>
  <si>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</si>
  <si>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</si>
  <si>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</si>
  <si>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</si>
  <si>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</si>
  <si>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</si>
  <si>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</si>
  <si>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</si>
  <si>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</si>
  <si>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</si>
  <si>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</si>
  <si>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</si>
  <si>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</si>
  <si>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</si>
  <si>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</si>
  <si>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</si>
  <si>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</si>
  <si>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</si>
  <si>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</si>
  <si>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</si>
  <si>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</si>
  <si>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</si>
  <si>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</si>
  <si>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</si>
  <si>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</si>
  <si>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</si>
  <si>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</si>
  <si>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</si>
  <si>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</si>
  <si>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</si>
  <si>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</si>
  <si>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</si>
  <si>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</si>
  <si>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</si>
  <si>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</si>
  <si>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</si>
  <si>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</si>
  <si>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</si>
  <si>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</si>
  <si>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</si>
  <si>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</si>
  <si>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</si>
  <si>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</si>
  <si>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</si>
  <si>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</si>
  <si>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</si>
  <si>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</si>
  <si>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</si>
  <si>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21017</t>
  </si>
  <si>
    <t xml:space="preserve">   中医药事务</t>
  </si>
  <si>
    <t>2101701</t>
  </si>
  <si>
    <t>2101702</t>
  </si>
  <si>
    <t>2101703</t>
  </si>
  <si>
    <t>2101704</t>
  </si>
  <si>
    <t xml:space="preserve">      中医（民族医）药专项</t>
  </si>
  <si>
    <t>2101750</t>
  </si>
  <si>
    <t>2101799</t>
  </si>
  <si>
    <t xml:space="preserve">      其他中医药事务支出</t>
  </si>
  <si>
    <t>21018</t>
  </si>
  <si>
    <t xml:space="preserve">    疾病预防控制事务</t>
  </si>
  <si>
    <t>2101801</t>
  </si>
  <si>
    <t>2101802</t>
  </si>
  <si>
    <t>2101803</t>
  </si>
  <si>
    <t>2101899</t>
  </si>
  <si>
    <t xml:space="preserve">      其他疾病预防控制事务支出</t>
  </si>
  <si>
    <t>21019</t>
  </si>
  <si>
    <t xml:space="preserve">    托育服务</t>
  </si>
  <si>
    <t>2101901</t>
  </si>
  <si>
    <t xml:space="preserve">      托育机构</t>
  </si>
  <si>
    <t>2101999</t>
  </si>
  <si>
    <t xml:space="preserve">      其他托育服务支出</t>
  </si>
  <si>
    <t>21099</t>
  </si>
  <si>
    <t xml:space="preserve">   其他卫生健康支出</t>
  </si>
  <si>
    <t>2109999</t>
  </si>
  <si>
    <t xml:space="preserve">      其他卫生健康支出</t>
  </si>
  <si>
    <t>211</t>
  </si>
  <si>
    <t>十、节能环保支出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</si>
  <si>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</si>
  <si>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</si>
  <si>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</si>
  <si>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</si>
  <si>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</si>
  <si>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</si>
  <si>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</si>
  <si>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</si>
  <si>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</si>
  <si>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</si>
  <si>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</si>
  <si>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</si>
  <si>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</si>
  <si>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</si>
  <si>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</si>
  <si>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</si>
  <si>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</si>
  <si>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</si>
  <si>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</si>
  <si>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</si>
  <si>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</si>
  <si>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</si>
  <si>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</si>
  <si>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</si>
  <si>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</si>
  <si>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</si>
  <si>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</si>
  <si>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</si>
  <si>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</si>
  <si>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</si>
  <si>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</si>
  <si>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</si>
  <si>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</si>
  <si>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</si>
  <si>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</si>
  <si>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</si>
  <si>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</si>
  <si>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</si>
  <si>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</si>
  <si>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</si>
  <si>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</si>
  <si>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</si>
  <si>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</si>
  <si>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</si>
  <si>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</si>
  <si>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</si>
  <si>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</si>
  <si>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</si>
  <si>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</si>
  <si>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</si>
  <si>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</si>
  <si>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</si>
  <si>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</si>
  <si>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</si>
  <si>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</si>
  <si>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</si>
  <si>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</si>
  <si>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</si>
  <si>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森林保护修复</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</si>
  <si>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</si>
  <si>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</si>
  <si>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</si>
  <si>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</si>
  <si>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</si>
  <si>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</si>
  <si>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</si>
  <si>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</si>
  <si>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</si>
  <si>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</si>
  <si>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</si>
  <si>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其他森林保护修复支出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</si>
  <si>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</si>
  <si>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</si>
  <si>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</si>
  <si>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</si>
  <si>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</si>
  <si>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</si>
  <si>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</si>
  <si>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</si>
  <si>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</si>
  <si>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</si>
  <si>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</si>
  <si>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</si>
  <si>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</si>
  <si>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</si>
  <si>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2110901</t>
  </si>
  <si>
    <t xml:space="preserve">      已垦草原退耕还草</t>
  </si>
  <si>
    <t>21110</t>
  </si>
  <si>
    <t xml:space="preserve">    能源节约利用</t>
  </si>
  <si>
    <t>2111001</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</si>
  <si>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</si>
  <si>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</si>
  <si>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</si>
  <si>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</si>
  <si>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</si>
  <si>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</si>
  <si>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</si>
  <si>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</si>
  <si>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</si>
  <si>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</si>
  <si>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</si>
  <si>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</si>
  <si>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</si>
  <si>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</si>
  <si>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清洁能源</t>
  </si>
  <si>
    <t>2111201</t>
  </si>
  <si>
    <t xml:space="preserve">      可再生能源</t>
  </si>
  <si>
    <t>2111299</t>
  </si>
  <si>
    <t xml:space="preserve">      其他清洁能源支出</t>
  </si>
  <si>
    <t>21113</t>
  </si>
  <si>
    <t xml:space="preserve">    循环经济</t>
  </si>
  <si>
    <t>2111301</t>
  </si>
  <si>
    <t xml:space="preserve">      循环经济</t>
  </si>
  <si>
    <t>21114</t>
  </si>
  <si>
    <t xml:space="preserve">    能源管理事务</t>
  </si>
  <si>
    <t>2111401</t>
  </si>
  <si>
    <t>2111402</t>
  </si>
  <si>
    <t>2111403</t>
  </si>
  <si>
    <t>2111406</t>
  </si>
  <si>
    <t xml:space="preserve">      能源科技装备</t>
  </si>
  <si>
    <t>2111407</t>
  </si>
  <si>
    <t xml:space="preserve">      能源行业管理</t>
  </si>
  <si>
    <t>2111408</t>
  </si>
  <si>
    <t xml:space="preserve">      能源管理</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</si>
  <si>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</si>
  <si>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</si>
  <si>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</si>
  <si>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</si>
  <si>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</si>
  <si>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</si>
  <si>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</si>
  <si>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</si>
  <si>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</si>
  <si>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</si>
  <si>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t>
  </si>
  <si>
    <t>十一、城乡社区支出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</si>
  <si>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</si>
  <si>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</si>
  <si>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</si>
  <si>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</si>
  <si>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</si>
  <si>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</si>
  <si>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</si>
  <si>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</si>
  <si>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</si>
  <si>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</si>
  <si>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</si>
  <si>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</si>
  <si>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</si>
  <si>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</si>
  <si>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</si>
  <si>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</si>
  <si>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</si>
  <si>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</si>
  <si>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</si>
  <si>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</si>
  <si>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</si>
  <si>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2120201</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</si>
  <si>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</si>
  <si>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</si>
  <si>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</si>
  <si>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</si>
  <si>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</si>
  <si>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</si>
  <si>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</si>
  <si>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</si>
  <si>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</si>
  <si>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2120501</t>
  </si>
  <si>
    <t xml:space="preserve">     城乡社区环境卫生</t>
  </si>
  <si>
    <t>21206</t>
  </si>
  <si>
    <t xml:space="preserve">   建设市场管理与监督</t>
  </si>
  <si>
    <t>2120601</t>
  </si>
  <si>
    <t xml:space="preserve">     建设市场管理与监督</t>
  </si>
  <si>
    <t>21299</t>
  </si>
  <si>
    <t xml:space="preserve">   其他城乡社区支出</t>
  </si>
  <si>
    <t>2129999</t>
  </si>
  <si>
    <t xml:space="preserve">     其他城乡社区支出</t>
  </si>
  <si>
    <t>213</t>
  </si>
  <si>
    <t>十二、农林水支出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</si>
  <si>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</si>
  <si>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</si>
  <si>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</si>
  <si>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</si>
  <si>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</si>
  <si>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</si>
  <si>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</si>
  <si>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</si>
  <si>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</si>
  <si>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</si>
  <si>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</si>
  <si>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</si>
  <si>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</si>
  <si>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</si>
  <si>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</si>
  <si>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</si>
  <si>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</si>
  <si>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</si>
  <si>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</si>
  <si>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</si>
  <si>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</si>
  <si>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</si>
  <si>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</si>
  <si>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</si>
  <si>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</si>
  <si>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</si>
  <si>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</si>
  <si>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</si>
  <si>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</si>
  <si>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</si>
  <si>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</si>
  <si>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</si>
  <si>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</si>
  <si>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</si>
  <si>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</si>
  <si>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</si>
  <si>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</si>
  <si>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农业生态资源保护</t>
  </si>
  <si>
    <t>2130142</t>
  </si>
  <si>
    <t xml:space="preserve">      乡村道路建设</t>
  </si>
  <si>
    <t>2130148</t>
  </si>
  <si>
    <t xml:space="preserve">      渔业发展</t>
  </si>
  <si>
    <t>2130152</t>
  </si>
  <si>
    <t xml:space="preserve">      对高校毕业生到基层任职补助</t>
  </si>
  <si>
    <t>2130153</t>
  </si>
  <si>
    <t xml:space="preserve">      耕地建设与利用</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</si>
  <si>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</si>
  <si>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</si>
  <si>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</si>
  <si>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</si>
  <si>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</si>
  <si>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</si>
  <si>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</si>
  <si>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</si>
  <si>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</si>
  <si>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</si>
  <si>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</si>
  <si>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</si>
  <si>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</si>
  <si>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</si>
  <si>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</si>
  <si>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</si>
  <si>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</si>
  <si>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</si>
  <si>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</si>
  <si>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</si>
  <si>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</si>
  <si>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</si>
  <si>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</si>
  <si>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</si>
  <si>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</si>
  <si>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</si>
  <si>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</si>
  <si>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</si>
  <si>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</si>
  <si>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</si>
  <si>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</si>
  <si>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</si>
  <si>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</si>
  <si>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</si>
  <si>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</si>
  <si>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2130234</t>
  </si>
  <si>
    <t xml:space="preserve">      林业草原防灾减灾</t>
  </si>
  <si>
    <t>2130236</t>
  </si>
  <si>
    <t xml:space="preserve">      草原管理</t>
  </si>
  <si>
    <t>2130237</t>
  </si>
  <si>
    <t>2130238</t>
  </si>
  <si>
    <t xml:space="preserve">      退耕还林还草</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</si>
  <si>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</si>
  <si>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</si>
  <si>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</si>
  <si>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</si>
  <si>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</si>
  <si>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</si>
  <si>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</si>
  <si>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</si>
  <si>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</si>
  <si>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</si>
  <si>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</si>
  <si>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</si>
  <si>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</si>
  <si>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</si>
  <si>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</si>
  <si>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</si>
  <si>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</si>
  <si>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</si>
  <si>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</si>
  <si>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</si>
  <si>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</si>
  <si>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</si>
  <si>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</si>
  <si>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</si>
  <si>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</si>
  <si>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</si>
  <si>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</si>
  <si>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</si>
  <si>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</si>
  <si>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</si>
  <si>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</si>
  <si>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</si>
  <si>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</si>
  <si>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</si>
  <si>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</si>
  <si>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</si>
  <si>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</si>
  <si>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</si>
  <si>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</si>
  <si>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</si>
  <si>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</si>
  <si>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</si>
  <si>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</si>
  <si>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</si>
  <si>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</si>
  <si>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</si>
  <si>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</si>
  <si>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农村供水</t>
  </si>
  <si>
    <t>2130336</t>
  </si>
  <si>
    <t xml:space="preserve">      南水北调工程建设</t>
  </si>
  <si>
    <t>2130337</t>
  </si>
  <si>
    <t xml:space="preserve">      南水北调工程管理</t>
  </si>
  <si>
    <t>2130399</t>
  </si>
  <si>
    <t xml:space="preserve">      其他水利支出</t>
  </si>
  <si>
    <t>21305</t>
  </si>
  <si>
    <t xml:space="preserve">    巩固脱贫衔接乡村振兴</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</si>
  <si>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</si>
  <si>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</si>
  <si>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</si>
  <si>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</si>
  <si>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</si>
  <si>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</si>
  <si>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</si>
  <si>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</si>
  <si>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</si>
  <si>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</si>
  <si>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2130599</t>
  </si>
  <si>
    <t xml:space="preserve">      其他巩固脱贫攻坚成果衔接乡村振兴支出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</si>
  <si>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</si>
  <si>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</si>
  <si>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</si>
  <si>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</si>
  <si>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</si>
  <si>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</si>
  <si>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</si>
  <si>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</si>
  <si>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</si>
  <si>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</si>
  <si>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</si>
  <si>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</si>
  <si>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</si>
  <si>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</si>
  <si>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</si>
  <si>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</si>
  <si>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</si>
  <si>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</si>
  <si>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</si>
  <si>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</si>
  <si>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</si>
  <si>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</si>
  <si>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</si>
  <si>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</si>
  <si>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</si>
  <si>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</si>
  <si>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</si>
  <si>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</si>
  <si>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</si>
  <si>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</si>
  <si>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</si>
  <si>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</si>
  <si>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</si>
  <si>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</si>
  <si>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</si>
  <si>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</si>
  <si>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</si>
  <si>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</si>
  <si>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t>
  </si>
  <si>
    <t>十三、交通运输支出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</si>
  <si>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</si>
  <si>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</si>
  <si>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</si>
  <si>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</si>
  <si>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</si>
  <si>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</si>
  <si>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</si>
  <si>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</si>
  <si>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</si>
  <si>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</si>
  <si>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</si>
  <si>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</si>
  <si>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</si>
  <si>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2140112</t>
  </si>
  <si>
    <t xml:space="preserve">      公路运输管理</t>
  </si>
  <si>
    <t>2140114</t>
  </si>
  <si>
    <t xml:space="preserve">      公路和运输技术标准化建设</t>
  </si>
  <si>
    <t>2140122</t>
  </si>
  <si>
    <t xml:space="preserve">      水运建设</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</si>
  <si>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</si>
  <si>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</si>
  <si>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</si>
  <si>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</si>
  <si>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</si>
  <si>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</si>
  <si>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</si>
  <si>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</si>
  <si>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</si>
  <si>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</si>
  <si>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</si>
  <si>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</si>
  <si>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</si>
  <si>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</si>
  <si>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</si>
  <si>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</si>
  <si>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</si>
  <si>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</si>
  <si>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</si>
  <si>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</si>
  <si>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</si>
  <si>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</si>
  <si>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</si>
  <si>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</si>
  <si>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</si>
  <si>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</si>
  <si>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</si>
  <si>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</si>
  <si>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</si>
  <si>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</si>
  <si>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</si>
  <si>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</si>
  <si>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</si>
  <si>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</si>
  <si>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</si>
  <si>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</si>
  <si>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</si>
  <si>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</si>
  <si>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</si>
  <si>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</si>
  <si>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</si>
  <si>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</si>
  <si>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</si>
  <si>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</si>
  <si>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</si>
  <si>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</si>
  <si>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</si>
  <si>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</si>
  <si>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</si>
  <si>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</si>
  <si>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</si>
  <si>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</si>
  <si>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</si>
  <si>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</si>
  <si>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21405</t>
  </si>
  <si>
    <t xml:space="preserve">    邮政业支出</t>
  </si>
  <si>
    <t>2140501</t>
  </si>
  <si>
    <t>2140502</t>
  </si>
  <si>
    <t>2140503</t>
  </si>
  <si>
    <t>2140504</t>
  </si>
  <si>
    <t>2140505</t>
  </si>
  <si>
    <t xml:space="preserve">      邮政普遍服务与特殊服务</t>
  </si>
  <si>
    <t>2140599</t>
  </si>
  <si>
    <t xml:space="preserve">      其他邮政业支出</t>
  </si>
  <si>
    <t>21499</t>
  </si>
  <si>
    <t xml:space="preserve">    其他交通运输支出</t>
  </si>
  <si>
    <t>2149901</t>
  </si>
  <si>
    <t xml:space="preserve">      公共交通运营补助</t>
  </si>
  <si>
    <t>2149999</t>
  </si>
  <si>
    <t xml:space="preserve">      其他交通运输支出</t>
  </si>
  <si>
    <t>215</t>
  </si>
  <si>
    <t>十四、资源勘探工业信息等支出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</si>
  <si>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</si>
  <si>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</si>
  <si>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</si>
  <si>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</si>
  <si>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</si>
  <si>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</si>
  <si>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</si>
  <si>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</si>
  <si>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</si>
  <si>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</si>
  <si>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</si>
  <si>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</si>
  <si>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</si>
  <si>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</si>
  <si>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</si>
  <si>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</si>
  <si>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</si>
  <si>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</si>
  <si>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</si>
  <si>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</si>
  <si>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</si>
  <si>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</si>
  <si>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</si>
  <si>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</si>
  <si>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</si>
  <si>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</si>
  <si>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</si>
  <si>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</si>
  <si>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</si>
  <si>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</si>
  <si>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</si>
  <si>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</si>
  <si>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</si>
  <si>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</si>
  <si>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</si>
  <si>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</si>
  <si>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</si>
  <si>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</si>
  <si>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</si>
  <si>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</si>
  <si>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</si>
  <si>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</si>
  <si>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</si>
  <si>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</si>
  <si>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</si>
  <si>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</si>
  <si>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</si>
  <si>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</si>
  <si>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</si>
  <si>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</si>
  <si>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</si>
  <si>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</si>
  <si>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</si>
  <si>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</si>
  <si>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t>
  </si>
  <si>
    <t>2150501</t>
  </si>
  <si>
    <t>2150502</t>
  </si>
  <si>
    <t>2150503</t>
  </si>
  <si>
    <t>2150505</t>
  </si>
  <si>
    <t xml:space="preserve">      战备应急</t>
  </si>
  <si>
    <t>2150507</t>
  </si>
  <si>
    <t xml:space="preserve">      专用通信</t>
  </si>
  <si>
    <t>2150508</t>
  </si>
  <si>
    <t xml:space="preserve">      无线电及信息通信监管</t>
  </si>
  <si>
    <t>2150516</t>
  </si>
  <si>
    <t xml:space="preserve">      工程建设及运行维护</t>
  </si>
  <si>
    <t>2150517</t>
  </si>
  <si>
    <t xml:space="preserve">      产业发展</t>
  </si>
  <si>
    <t>2150550</t>
  </si>
  <si>
    <t>2150599</t>
  </si>
  <si>
    <t xml:space="preserve">      其他工业和信息产业支出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</si>
  <si>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</si>
  <si>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</si>
  <si>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</si>
  <si>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</si>
  <si>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</si>
  <si>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</si>
  <si>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</si>
  <si>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</si>
  <si>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</si>
  <si>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</si>
  <si>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</si>
  <si>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</si>
  <si>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</si>
  <si>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</si>
  <si>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</si>
  <si>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</si>
  <si>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</si>
  <si>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</si>
  <si>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</si>
  <si>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</si>
  <si>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</si>
  <si>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</si>
  <si>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</si>
  <si>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</si>
  <si>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</si>
  <si>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</si>
  <si>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</si>
  <si>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</si>
  <si>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</si>
  <si>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</si>
  <si>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</si>
  <si>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</si>
  <si>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</si>
  <si>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</si>
  <si>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</si>
  <si>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</si>
  <si>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t>
  </si>
  <si>
    <t>十五、商业服务业等支出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</si>
  <si>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</si>
  <si>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</si>
  <si>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</si>
  <si>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</si>
  <si>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</si>
  <si>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</si>
  <si>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</si>
  <si>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</si>
  <si>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</si>
  <si>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</si>
  <si>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</si>
  <si>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</si>
  <si>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</si>
  <si>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</si>
  <si>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</si>
  <si>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</si>
  <si>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</si>
  <si>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</si>
  <si>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</si>
  <si>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</si>
  <si>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</si>
  <si>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</si>
  <si>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</si>
  <si>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</si>
  <si>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</si>
  <si>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</si>
  <si>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</si>
  <si>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</si>
  <si>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</si>
  <si>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</si>
  <si>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</si>
  <si>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</si>
  <si>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十六、金融支出</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</si>
  <si>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</si>
  <si>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</si>
  <si>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</si>
  <si>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</si>
  <si>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</si>
  <si>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</si>
  <si>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</si>
  <si>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</si>
  <si>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</si>
  <si>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</si>
  <si>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</si>
  <si>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</si>
  <si>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</si>
  <si>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</si>
  <si>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</si>
  <si>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</si>
  <si>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</si>
  <si>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</si>
  <si>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</si>
  <si>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</si>
  <si>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</si>
  <si>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</si>
  <si>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</si>
  <si>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</si>
  <si>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</si>
  <si>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</si>
  <si>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</si>
  <si>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</si>
  <si>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</si>
  <si>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</si>
  <si>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</si>
  <si>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</si>
  <si>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</si>
  <si>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</si>
  <si>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</si>
  <si>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</si>
  <si>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</si>
  <si>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</si>
  <si>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</si>
  <si>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</si>
  <si>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</si>
  <si>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</si>
  <si>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</si>
  <si>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</si>
  <si>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</si>
  <si>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</si>
  <si>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</si>
  <si>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</si>
  <si>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</si>
  <si>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</si>
  <si>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2179902</t>
  </si>
  <si>
    <t xml:space="preserve">      重点企业贷款贴息</t>
  </si>
  <si>
    <t>2179999</t>
  </si>
  <si>
    <t xml:space="preserve">      其他金融支出</t>
  </si>
  <si>
    <t>219</t>
  </si>
  <si>
    <t>十七、援助其他地区支出</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</si>
  <si>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</si>
  <si>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</si>
  <si>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</si>
  <si>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</si>
  <si>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</si>
  <si>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</si>
  <si>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</si>
  <si>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</si>
  <si>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</si>
  <si>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</si>
  <si>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</si>
  <si>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</si>
  <si>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</si>
  <si>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</si>
  <si>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</si>
  <si>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</si>
  <si>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</si>
  <si>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t>
  </si>
  <si>
    <t>十八、自然资源海洋气象等支出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</si>
  <si>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</si>
  <si>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</si>
  <si>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</si>
  <si>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</si>
  <si>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</si>
  <si>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</si>
  <si>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</si>
  <si>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</si>
  <si>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</si>
  <si>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</si>
  <si>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</si>
  <si>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</si>
  <si>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</si>
  <si>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</si>
  <si>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</si>
  <si>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</si>
  <si>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</si>
  <si>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</si>
  <si>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</si>
  <si>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</si>
  <si>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</si>
  <si>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</si>
  <si>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</si>
  <si>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</si>
  <si>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</si>
  <si>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</si>
  <si>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</si>
  <si>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</si>
  <si>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</si>
  <si>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</si>
  <si>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</si>
  <si>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</si>
  <si>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</si>
  <si>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</si>
  <si>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</si>
  <si>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</si>
  <si>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</si>
  <si>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</si>
  <si>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</si>
  <si>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</si>
  <si>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</si>
  <si>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</si>
  <si>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</si>
  <si>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</si>
  <si>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</si>
  <si>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</si>
  <si>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</si>
  <si>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</si>
  <si>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</si>
  <si>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</si>
  <si>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</si>
  <si>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</si>
  <si>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</si>
  <si>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</si>
  <si>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</si>
  <si>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</si>
  <si>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</si>
  <si>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</si>
  <si>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</si>
  <si>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</si>
  <si>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</si>
  <si>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</si>
  <si>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</si>
  <si>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</si>
  <si>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</si>
  <si>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</si>
  <si>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</si>
  <si>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</si>
  <si>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</si>
  <si>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</si>
  <si>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</si>
  <si>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</si>
  <si>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</si>
  <si>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</si>
  <si>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</si>
  <si>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</si>
  <si>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</si>
  <si>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</si>
  <si>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</si>
  <si>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2209999</t>
  </si>
  <si>
    <t xml:space="preserve">      其他自然资源海洋气象等支出</t>
  </si>
  <si>
    <t>221</t>
  </si>
  <si>
    <t>十九、住房保障支出</t>
  </si>
  <si>
    <t>22101</t>
  </si>
  <si>
    <t xml:space="preserve">    保障性安居工程支出</t>
  </si>
  <si>
    <t>2210102</t>
  </si>
  <si>
    <t xml:space="preserve">      沉陷区治理</t>
  </si>
  <si>
    <t>2210103</t>
  </si>
  <si>
    <t xml:space="preserve">      棚户区改造</t>
  </si>
  <si>
    <t>2210104</t>
  </si>
  <si>
    <t xml:space="preserve">      少数民族地区游牧民定居工程</t>
  </si>
  <si>
    <t>2210105</t>
  </si>
  <si>
    <t xml:space="preserve">      农村危房改造</t>
  </si>
  <si>
    <t>2210108</t>
  </si>
  <si>
    <t xml:space="preserve">      老旧小区改造</t>
  </si>
  <si>
    <t>2210111</t>
  </si>
  <si>
    <t xml:space="preserve">      配租型住房保障</t>
  </si>
  <si>
    <t>2210112</t>
  </si>
  <si>
    <t xml:space="preserve">      配售型保障性住房</t>
  </si>
  <si>
    <t>2210113</t>
  </si>
  <si>
    <t xml:space="preserve">      城中村改造</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</si>
  <si>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</si>
  <si>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</si>
  <si>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</si>
  <si>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</si>
  <si>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</si>
  <si>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</si>
  <si>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</si>
  <si>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</si>
  <si>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</si>
  <si>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</si>
  <si>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</si>
  <si>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</si>
  <si>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</si>
  <si>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</si>
  <si>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</si>
  <si>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</si>
  <si>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</si>
  <si>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</si>
  <si>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t>
  </si>
  <si>
    <t>二十、粮油物资储备支出</t>
  </si>
  <si>
    <t>22201</t>
  </si>
  <si>
    <t xml:space="preserve">    粮油物资事务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</si>
  <si>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</si>
  <si>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</si>
  <si>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</si>
  <si>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</si>
  <si>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</si>
  <si>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</si>
  <si>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</si>
  <si>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</si>
  <si>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</si>
  <si>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</si>
  <si>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</si>
  <si>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</si>
  <si>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</si>
  <si>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</si>
  <si>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</si>
  <si>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</si>
  <si>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</si>
  <si>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</si>
  <si>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</si>
  <si>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</si>
  <si>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</si>
  <si>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</si>
  <si>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</si>
  <si>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</si>
  <si>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</si>
  <si>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</si>
  <si>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物资保管保养</t>
  </si>
  <si>
    <t>2220150</t>
  </si>
  <si>
    <t>2220199</t>
  </si>
  <si>
    <t xml:space="preserve">      其他粮油物资事务支出</t>
  </si>
  <si>
    <t>22203</t>
  </si>
  <si>
    <t xml:space="preserve">    能源储备</t>
  </si>
  <si>
    <t>2220301</t>
  </si>
  <si>
    <t xml:space="preserve">      石油储备</t>
  </si>
  <si>
    <t>2220303</t>
  </si>
  <si>
    <t xml:space="preserve">      天然铀储备</t>
  </si>
  <si>
    <t>2220304</t>
  </si>
  <si>
    <t xml:space="preserve">      煤炭储备</t>
  </si>
  <si>
    <t>2220305</t>
  </si>
  <si>
    <t xml:space="preserve">      成品油储备</t>
  </si>
  <si>
    <t>2220306</t>
  </si>
  <si>
    <t xml:space="preserve">      天然气储备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</si>
  <si>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</si>
  <si>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</si>
  <si>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</si>
  <si>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</si>
  <si>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</si>
  <si>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</si>
  <si>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</si>
  <si>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</si>
  <si>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</si>
  <si>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</si>
  <si>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</si>
  <si>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</si>
  <si>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</si>
  <si>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</si>
  <si>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</si>
  <si>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</si>
  <si>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</si>
  <si>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</si>
  <si>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</si>
  <si>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</si>
  <si>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</si>
  <si>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</si>
  <si>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</si>
  <si>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</si>
  <si>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</si>
  <si>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</si>
  <si>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</si>
  <si>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</si>
  <si>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</si>
  <si>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</si>
  <si>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</si>
  <si>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</si>
  <si>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</si>
  <si>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</si>
  <si>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</si>
  <si>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</si>
  <si>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</si>
  <si>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</si>
  <si>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</si>
  <si>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</si>
  <si>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224</t>
  </si>
  <si>
    <t>二十一、灾害防治及应急管理支出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</si>
  <si>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</si>
  <si>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</si>
  <si>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</si>
  <si>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</si>
  <si>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</si>
  <si>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</si>
  <si>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</si>
  <si>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</si>
  <si>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</si>
  <si>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</si>
  <si>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</si>
  <si>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</si>
  <si>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</si>
  <si>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</si>
  <si>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</si>
  <si>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</si>
  <si>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</si>
  <si>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</si>
  <si>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</si>
  <si>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</si>
  <si>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</si>
  <si>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</si>
  <si>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</si>
  <si>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</si>
  <si>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</si>
  <si>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2240250</t>
  </si>
  <si>
    <t>2240299</t>
  </si>
  <si>
    <t xml:space="preserve">      其他消防救援事务支出</t>
  </si>
  <si>
    <t>22404</t>
  </si>
  <si>
    <t xml:space="preserve">    矿山安全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</si>
  <si>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</si>
  <si>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</si>
  <si>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</si>
  <si>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</si>
  <si>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</si>
  <si>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</si>
  <si>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</si>
  <si>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</si>
  <si>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</si>
  <si>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</si>
  <si>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</si>
  <si>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</si>
  <si>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</si>
  <si>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</si>
  <si>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</si>
  <si>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</si>
  <si>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</si>
  <si>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</si>
  <si>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</si>
  <si>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</si>
  <si>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</si>
  <si>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</si>
  <si>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</si>
  <si>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</si>
  <si>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</si>
  <si>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</si>
  <si>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</si>
  <si>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</si>
  <si>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</si>
  <si>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</si>
  <si>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</si>
  <si>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</si>
  <si>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</si>
  <si>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</si>
  <si>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</si>
  <si>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</si>
  <si>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</si>
  <si>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</si>
  <si>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</si>
  <si>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</si>
  <si>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</si>
  <si>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</si>
  <si>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</si>
  <si>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</si>
  <si>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</si>
  <si>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</si>
  <si>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</si>
  <si>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</si>
  <si>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</si>
  <si>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</si>
  <si>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</si>
  <si>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</si>
  <si>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</si>
  <si>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227</t>
  </si>
  <si>
    <t>二十二、预备费</t>
  </si>
  <si>
    <t>22701</t>
  </si>
  <si>
    <t>预备费</t>
  </si>
  <si>
    <t>229</t>
  </si>
  <si>
    <t>二十三、其他支出</t>
  </si>
  <si>
    <t>22902</t>
  </si>
  <si>
    <t xml:space="preserve">    年初预留</t>
  </si>
  <si>
    <t>2290201</t>
  </si>
  <si>
    <t xml:space="preserve">      年初预留</t>
  </si>
  <si>
    <t>22999</t>
  </si>
  <si>
    <t>2299999</t>
  </si>
  <si>
    <t>232</t>
  </si>
  <si>
    <t>二十四、债务付息支出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</si>
  <si>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</si>
  <si>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</si>
  <si>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</si>
  <si>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</si>
  <si>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</si>
  <si>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</si>
  <si>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</si>
  <si>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</si>
  <si>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</si>
  <si>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</si>
  <si>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23303</t>
  </si>
  <si>
    <t>二十五、债务发行费用支出</t>
  </si>
  <si>
    <t>2330301</t>
  </si>
  <si>
    <t xml:space="preserve">    地方政府一般债务发行费用支出</t>
  </si>
  <si>
    <t>支出合计</t>
  </si>
  <si>
    <t>表三</t>
  </si>
  <si>
    <r>
      <rPr>
        <sz val="18"/>
        <rFont val="Times New Roman"/>
        <charset val="134"/>
      </rPr>
      <t>2025</t>
    </r>
    <r>
      <rPr>
        <sz val="18"/>
        <rFont val="方正小标宋简体"/>
        <charset val="134"/>
      </rPr>
      <t>年一般公共预算收支平衡表</t>
    </r>
  </si>
  <si>
    <r>
      <rPr>
        <sz val="12"/>
        <rFont val="仿宋_GB2312"/>
        <charset val="134"/>
      </rPr>
      <t>单位：万元</t>
    </r>
  </si>
  <si>
    <t>收入</t>
  </si>
  <si>
    <t>支出</t>
  </si>
  <si>
    <t>上年
预算数</t>
  </si>
  <si>
    <t xml:space="preserve">上年预计
执行数 </t>
  </si>
  <si>
    <t>金额</t>
  </si>
  <si>
    <t>为上年预算数的%</t>
  </si>
  <si>
    <t>为上年预计执行数的%</t>
  </si>
  <si>
    <t>地方本级收入合计</t>
  </si>
  <si>
    <t>地方本级支出合计</t>
  </si>
  <si>
    <t>110</t>
  </si>
  <si>
    <t>转移性收入</t>
  </si>
  <si>
    <t>230</t>
  </si>
  <si>
    <t>转移性支出</t>
  </si>
  <si>
    <t>上级补助收入</t>
  </si>
  <si>
    <t>补助下级支出</t>
  </si>
  <si>
    <t/>
  </si>
  <si>
    <t>11001</t>
  </si>
  <si>
    <t>返还性收入</t>
  </si>
  <si>
    <t>23001</t>
  </si>
  <si>
    <t>返还性支出</t>
  </si>
  <si>
    <t>1100102</t>
  </si>
  <si>
    <t>所得税基数返还收入</t>
  </si>
  <si>
    <t>23002</t>
  </si>
  <si>
    <t>一般性转移支付</t>
  </si>
  <si>
    <t>1100103</t>
  </si>
  <si>
    <t>成品油税费改革税收返还收入</t>
  </si>
  <si>
    <t>23003</t>
  </si>
  <si>
    <t>专项转移支付</t>
  </si>
  <si>
    <t>1100104</t>
  </si>
  <si>
    <t>增值税税收返还收入</t>
  </si>
  <si>
    <t>1100105</t>
  </si>
  <si>
    <t>消费税税收返还收入</t>
  </si>
  <si>
    <t>1100106</t>
  </si>
  <si>
    <t>增值税“五五分享”税收返还收入</t>
  </si>
  <si>
    <t>1100199</t>
  </si>
  <si>
    <t>其他返还性收入</t>
  </si>
  <si>
    <t>11002</t>
  </si>
  <si>
    <t>一般性转移支付收入</t>
  </si>
  <si>
    <t>1100201</t>
  </si>
  <si>
    <t>体制补助收入</t>
  </si>
  <si>
    <t>1100202</t>
  </si>
  <si>
    <t>均衡性转移支付收入</t>
  </si>
  <si>
    <t>1100207</t>
  </si>
  <si>
    <t>县级基本财力保障机制奖补资金收入</t>
  </si>
  <si>
    <t>1100208</t>
  </si>
  <si>
    <t>结算补助收入</t>
  </si>
  <si>
    <t>1100212</t>
  </si>
  <si>
    <t>资源枯竭型城市转移支付补助收入</t>
  </si>
  <si>
    <t>1100214</t>
  </si>
  <si>
    <t>企业事业单位划转补助收入</t>
  </si>
  <si>
    <t>1100225</t>
  </si>
  <si>
    <t>产粮（油）大县奖励资金收入</t>
  </si>
  <si>
    <t>1100226</t>
  </si>
  <si>
    <t>重点生态功能区转移支付收入</t>
  </si>
  <si>
    <t>1100227</t>
  </si>
  <si>
    <t>固定数额补助收入</t>
  </si>
  <si>
    <t>1100228</t>
  </si>
  <si>
    <t>革命老区转移支付收入</t>
  </si>
  <si>
    <t>1100229</t>
  </si>
  <si>
    <t>民族地区转移支付收入</t>
  </si>
  <si>
    <t>1100230</t>
  </si>
  <si>
    <t>边境地区转移支付收入</t>
  </si>
  <si>
    <t>1100231</t>
  </si>
  <si>
    <t>巩固脱贫攻坚成果衔接乡村振兴转移支付收入</t>
  </si>
  <si>
    <t>1100241</t>
  </si>
  <si>
    <t>一般公共服务共同财政事权转移支付收入</t>
  </si>
  <si>
    <t>1100242</t>
  </si>
  <si>
    <t>外交共同财政事权转移支付收入</t>
  </si>
  <si>
    <t>1100243</t>
  </si>
  <si>
    <t>国防共同财政事权转移支付收入</t>
  </si>
  <si>
    <t>1100244</t>
  </si>
  <si>
    <t>公共安全共同财政事权转移支付收入</t>
  </si>
  <si>
    <t>1100245</t>
  </si>
  <si>
    <t>教育共同财政事权转移支付收入</t>
  </si>
  <si>
    <t>1100246</t>
  </si>
  <si>
    <t>科学技术共同财政事权转移支付收入</t>
  </si>
  <si>
    <t>1100247</t>
  </si>
  <si>
    <t>文化旅游体育与传媒共同财政事权转移支付收入</t>
  </si>
  <si>
    <t>1100248</t>
  </si>
  <si>
    <t>社会保障和就业共同财政事权转移支付收入</t>
  </si>
  <si>
    <t>1100249</t>
  </si>
  <si>
    <t>医疗卫生共同财政事权转移支付收入</t>
  </si>
  <si>
    <t>1100250</t>
  </si>
  <si>
    <t>节能环保共同财政事权转移支付收入</t>
  </si>
  <si>
    <t>1100251</t>
  </si>
  <si>
    <t>城乡社区共同财政事权转移支付收入</t>
  </si>
  <si>
    <t>1100252</t>
  </si>
  <si>
    <t>农林水共同财政事权转移支付收入</t>
  </si>
  <si>
    <t>1100253</t>
  </si>
  <si>
    <t>交通运输共同财政事权转移支付收入</t>
  </si>
  <si>
    <t>1100254</t>
  </si>
  <si>
    <t>资源勘探工业信息等共同财政事权转移支付收入</t>
  </si>
  <si>
    <t>1100255</t>
  </si>
  <si>
    <t>商业服务业等共同财政事权转移支付收入</t>
  </si>
  <si>
    <t>1100256</t>
  </si>
  <si>
    <t>金融共同财政事权转移支付收入</t>
  </si>
  <si>
    <t>1100257</t>
  </si>
  <si>
    <t>自然资源海洋气象等共同财政事权转移支付收入</t>
  </si>
  <si>
    <t>1100258</t>
  </si>
  <si>
    <t>住房保障共同财政事权转移支付收入</t>
  </si>
  <si>
    <t>1100259</t>
  </si>
  <si>
    <t>粮油物资储备共同财政事权转移支付收入</t>
  </si>
  <si>
    <t>1100260</t>
  </si>
  <si>
    <t>灾害防治及应急管理共同财政事权转移支付收入</t>
  </si>
  <si>
    <t>1100269</t>
  </si>
  <si>
    <t>其他共同财政事权转移支付收入</t>
  </si>
  <si>
    <t>1100299</t>
  </si>
  <si>
    <t>其他一般性转移支付收入</t>
  </si>
  <si>
    <t>11003</t>
  </si>
  <si>
    <t>专项转移支付收入</t>
  </si>
  <si>
    <t>1100301</t>
  </si>
  <si>
    <t>一般公共服务</t>
  </si>
  <si>
    <t>1100302</t>
  </si>
  <si>
    <t>外交</t>
  </si>
  <si>
    <t>1100303</t>
  </si>
  <si>
    <t>国防</t>
  </si>
  <si>
    <t>1100304</t>
  </si>
  <si>
    <t>公共安全</t>
  </si>
  <si>
    <t>1100305</t>
  </si>
  <si>
    <t>教育</t>
  </si>
  <si>
    <t>1100306</t>
  </si>
  <si>
    <t>科学技术</t>
  </si>
  <si>
    <t>1100307</t>
  </si>
  <si>
    <t>文化旅游体育与传媒</t>
  </si>
  <si>
    <t>1100308</t>
  </si>
  <si>
    <t>社会保障和就业</t>
  </si>
  <si>
    <t>1100310</t>
  </si>
  <si>
    <t>卫生健康</t>
  </si>
  <si>
    <t>1100311</t>
  </si>
  <si>
    <t>节能环保</t>
  </si>
  <si>
    <t>1100312</t>
  </si>
  <si>
    <t>城乡社区</t>
  </si>
  <si>
    <t>1100313</t>
  </si>
  <si>
    <t>农林水</t>
  </si>
  <si>
    <t>1100314</t>
  </si>
  <si>
    <t>交通运输</t>
  </si>
  <si>
    <t>1100315</t>
  </si>
  <si>
    <t>资源勘探工业信息等</t>
  </si>
  <si>
    <t>1100316</t>
  </si>
  <si>
    <t>商业服务业等</t>
  </si>
  <si>
    <t>1100317</t>
  </si>
  <si>
    <t>金融</t>
  </si>
  <si>
    <t>1100320</t>
  </si>
  <si>
    <t>自然资源海洋气象等</t>
  </si>
  <si>
    <t>1100321</t>
  </si>
  <si>
    <t>住房保障</t>
  </si>
  <si>
    <t>1100322</t>
  </si>
  <si>
    <t>粮油物资储备</t>
  </si>
  <si>
    <t>1100324</t>
  </si>
  <si>
    <t>灾害防治及应急管理</t>
  </si>
  <si>
    <t>1100399</t>
  </si>
  <si>
    <t>其他收入</t>
  </si>
  <si>
    <t>11006</t>
  </si>
  <si>
    <t>上解收入</t>
  </si>
  <si>
    <t>23006</t>
  </si>
  <si>
    <t>上解支出</t>
  </si>
  <si>
    <t>1100601</t>
  </si>
  <si>
    <t>体制上解收入</t>
  </si>
  <si>
    <t>2300601</t>
  </si>
  <si>
    <t>体制上解支出</t>
  </si>
  <si>
    <t>1100602</t>
  </si>
  <si>
    <t>专项上解收入</t>
  </si>
  <si>
    <t>2300602</t>
  </si>
  <si>
    <t>专项上解支出</t>
  </si>
  <si>
    <t>11008</t>
  </si>
  <si>
    <t>上年结余收入</t>
  </si>
  <si>
    <t>23008</t>
  </si>
  <si>
    <t>调出资金</t>
  </si>
  <si>
    <t>11009</t>
  </si>
  <si>
    <t>调入资金</t>
  </si>
  <si>
    <t>23009</t>
  </si>
  <si>
    <t>年终结余</t>
  </si>
  <si>
    <t>1100901</t>
  </si>
  <si>
    <t>调入一般公共预算资金</t>
  </si>
  <si>
    <t>2300901</t>
  </si>
  <si>
    <t>一般公共预算年终结余</t>
  </si>
  <si>
    <t>110090102</t>
  </si>
  <si>
    <t>从政府性基金预算调入一般公共预算</t>
  </si>
  <si>
    <t>110090103</t>
  </si>
  <si>
    <t>从国有资本经营预算调入一般公共预算</t>
  </si>
  <si>
    <t>110090199</t>
  </si>
  <si>
    <t>从其他资金调入一般公共预算</t>
  </si>
  <si>
    <t>11011</t>
  </si>
  <si>
    <t>债务转贷收入</t>
  </si>
  <si>
    <t>23011</t>
  </si>
  <si>
    <t>债务转贷支出</t>
  </si>
  <si>
    <t>1101101</t>
  </si>
  <si>
    <t>地方政府一般债务转贷收入</t>
  </si>
  <si>
    <t>2301101</t>
  </si>
  <si>
    <t>地方政府一般债券转贷支出</t>
  </si>
  <si>
    <t>110110101</t>
  </si>
  <si>
    <t>地方政府一般债券转贷收入</t>
  </si>
  <si>
    <t>2301102</t>
  </si>
  <si>
    <t>地方政府向外国政府借款转贷支出</t>
  </si>
  <si>
    <t>110110102</t>
  </si>
  <si>
    <t>地方政府向外国政府借款转贷收入</t>
  </si>
  <si>
    <t>2301103</t>
  </si>
  <si>
    <t>地方政府向国际组织借款转贷支出</t>
  </si>
  <si>
    <t>110110103</t>
  </si>
  <si>
    <t>地方政府向国际组织借款转贷收入</t>
  </si>
  <si>
    <t>2301104</t>
  </si>
  <si>
    <t>地方政府其他一般债务转贷支出</t>
  </si>
  <si>
    <t>110110104</t>
  </si>
  <si>
    <t>地方政府其他一般债务转贷收入</t>
  </si>
  <si>
    <t>23015</t>
  </si>
  <si>
    <t>安排预算稳定调节基金</t>
  </si>
  <si>
    <t>11015</t>
  </si>
  <si>
    <t>动用预算稳定调节基金</t>
  </si>
  <si>
    <t>23016</t>
  </si>
  <si>
    <t>补充预算周转金</t>
  </si>
  <si>
    <t>11021</t>
  </si>
  <si>
    <t>区域间转移性收入</t>
  </si>
  <si>
    <t>23021</t>
  </si>
  <si>
    <t>区域间转移性支出</t>
  </si>
  <si>
    <t>1102101</t>
  </si>
  <si>
    <t>接受其他地区援助收入</t>
  </si>
  <si>
    <t>2302101</t>
  </si>
  <si>
    <t>援助其他地区支出</t>
  </si>
  <si>
    <t>1102102</t>
  </si>
  <si>
    <t>生态保护补偿转移性收入</t>
  </si>
  <si>
    <t>2302102</t>
  </si>
  <si>
    <t>生态保护补偿转移性支出</t>
  </si>
  <si>
    <t>1102103</t>
  </si>
  <si>
    <t>土地指标调剂转移性收入</t>
  </si>
  <si>
    <t>2302103</t>
  </si>
  <si>
    <t>土地指标调剂转移性支出</t>
  </si>
  <si>
    <t>1102199</t>
  </si>
  <si>
    <t>其他转移性收入</t>
  </si>
  <si>
    <t>2302199</t>
  </si>
  <si>
    <t>其他转移性支出</t>
  </si>
  <si>
    <t>105</t>
  </si>
  <si>
    <t>债务收入</t>
  </si>
  <si>
    <t>231</t>
  </si>
  <si>
    <t>债务还本支出</t>
  </si>
  <si>
    <t>10504</t>
  </si>
  <si>
    <t>地方政府债务收入</t>
  </si>
  <si>
    <t>23103</t>
  </si>
  <si>
    <t>地方政府一般债务还本支出</t>
  </si>
  <si>
    <t>1050401</t>
  </si>
  <si>
    <t>一般债务收入</t>
  </si>
  <si>
    <t>2310301</t>
  </si>
  <si>
    <t>地方政府一般债券还本支出</t>
  </si>
  <si>
    <t>105040101</t>
  </si>
  <si>
    <t>地方政府一般债券收入</t>
  </si>
  <si>
    <t>2310302</t>
  </si>
  <si>
    <t>地方政府向外国政府借款还本支出</t>
  </si>
  <si>
    <t>105040102</t>
  </si>
  <si>
    <t>地方政府向外国政府借款收入</t>
  </si>
  <si>
    <t>2310303</t>
  </si>
  <si>
    <t>地方政府向国际组织借款还本支出</t>
  </si>
  <si>
    <t>105040103</t>
  </si>
  <si>
    <t>地方政府向国际组织借款收入</t>
  </si>
  <si>
    <t>2310399</t>
  </si>
  <si>
    <t>地方政府其他一般债务还本支出</t>
  </si>
  <si>
    <t>105040104</t>
  </si>
  <si>
    <t>地方政府其他一般债务收入</t>
  </si>
  <si>
    <t>收入总计</t>
  </si>
  <si>
    <t>支出总计</t>
  </si>
  <si>
    <t>表四</t>
  </si>
  <si>
    <t xml:space="preserve">    一般公共预算税收返还</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</si>
  <si>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</si>
  <si>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</si>
  <si>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</si>
  <si>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</si>
  <si>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</si>
  <si>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</si>
  <si>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一般公共预算性转移支付</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</si>
  <si>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</si>
  <si>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</si>
  <si>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</si>
  <si>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</si>
  <si>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</si>
  <si>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</si>
  <si>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</si>
  <si>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</si>
  <si>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</si>
  <si>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</si>
  <si>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</si>
  <si>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</si>
  <si>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</si>
  <si>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</si>
  <si>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</si>
  <si>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</si>
  <si>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</si>
  <si>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</si>
  <si>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</si>
  <si>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</si>
  <si>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</si>
  <si>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</si>
  <si>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</si>
  <si>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</si>
  <si>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</si>
  <si>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</si>
  <si>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</si>
  <si>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</si>
  <si>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</si>
  <si>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</si>
  <si>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</si>
  <si>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</si>
  <si>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</si>
  <si>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</si>
  <si>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</si>
  <si>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</si>
  <si>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</si>
  <si>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</si>
  <si>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表五</t>
  </si>
  <si>
    <r>
      <rPr>
        <sz val="18"/>
        <rFont val="Times New Roman"/>
        <charset val="134"/>
      </rPr>
      <t xml:space="preserve"> 2025</t>
    </r>
    <r>
      <rPr>
        <sz val="18"/>
        <rFont val="宋体"/>
        <charset val="134"/>
      </rPr>
      <t>年</t>
    </r>
    <r>
      <rPr>
        <sz val="18"/>
        <rFont val="方正小标宋_GBK"/>
        <charset val="134"/>
      </rPr>
      <t>一般公共预算专项资金预算表</t>
    </r>
  </si>
  <si>
    <r>
      <rPr>
        <sz val="11"/>
        <rFont val="宋体"/>
        <charset val="134"/>
      </rPr>
      <t>单位：万元</t>
    </r>
  </si>
  <si>
    <r>
      <rPr>
        <sz val="9"/>
        <rFont val="宋体"/>
        <charset val="134"/>
      </rPr>
      <t>地</t>
    </r>
    <r>
      <rPr>
        <sz val="9"/>
        <rFont val="Times New Roman"/>
        <charset val="134"/>
      </rPr>
      <t xml:space="preserve">    </t>
    </r>
    <r>
      <rPr>
        <sz val="9"/>
        <rFont val="宋体"/>
        <charset val="134"/>
      </rPr>
      <t>区</t>
    </r>
  </si>
  <si>
    <r>
      <rPr>
        <sz val="9"/>
        <rFont val="宋体"/>
        <charset val="134"/>
      </rPr>
      <t>专</t>
    </r>
    <r>
      <rPr>
        <sz val="9"/>
        <rFont val="Times New Roman"/>
        <charset val="134"/>
      </rPr>
      <t xml:space="preserve">                   </t>
    </r>
    <r>
      <rPr>
        <sz val="9"/>
        <rFont val="宋体"/>
        <charset val="134"/>
      </rPr>
      <t>项</t>
    </r>
    <r>
      <rPr>
        <sz val="9"/>
        <rFont val="Times New Roman"/>
        <charset val="134"/>
      </rPr>
      <t xml:space="preserve">                 </t>
    </r>
    <r>
      <rPr>
        <sz val="9"/>
        <rFont val="宋体"/>
        <charset val="134"/>
      </rPr>
      <t>转</t>
    </r>
    <r>
      <rPr>
        <sz val="9"/>
        <rFont val="Times New Roman"/>
        <charset val="134"/>
      </rPr>
      <t xml:space="preserve">               </t>
    </r>
    <r>
      <rPr>
        <sz val="9"/>
        <rFont val="宋体"/>
        <charset val="134"/>
      </rPr>
      <t>移</t>
    </r>
    <r>
      <rPr>
        <sz val="9"/>
        <rFont val="Times New Roman"/>
        <charset val="134"/>
      </rPr>
      <t xml:space="preserve">                 </t>
    </r>
    <r>
      <rPr>
        <sz val="9"/>
        <rFont val="宋体"/>
        <charset val="134"/>
      </rPr>
      <t>支</t>
    </r>
    <r>
      <rPr>
        <sz val="9"/>
        <rFont val="Times New Roman"/>
        <charset val="134"/>
      </rPr>
      <t xml:space="preserve">            </t>
    </r>
    <r>
      <rPr>
        <sz val="9"/>
        <rFont val="宋体"/>
        <charset val="134"/>
      </rPr>
      <t>付</t>
    </r>
  </si>
  <si>
    <t>专项转移支付小计</t>
  </si>
  <si>
    <r>
      <rPr>
        <sz val="10"/>
        <rFont val="宋体"/>
        <charset val="134"/>
      </rPr>
      <t>湖南省合计</t>
    </r>
  </si>
  <si>
    <r>
      <rPr>
        <sz val="9"/>
        <rFont val="宋体"/>
        <charset val="134"/>
      </rPr>
      <t>湖南省本级</t>
    </r>
  </si>
  <si>
    <r>
      <rPr>
        <sz val="9"/>
        <rFont val="宋体"/>
        <charset val="134"/>
      </rPr>
      <t>市县合计</t>
    </r>
  </si>
  <si>
    <r>
      <rPr>
        <sz val="9"/>
        <rFont val="Times New Roman"/>
        <charset val="134"/>
      </rPr>
      <t>A</t>
    </r>
    <r>
      <rPr>
        <sz val="9"/>
        <rFont val="宋体"/>
        <charset val="134"/>
      </rPr>
      <t>区</t>
    </r>
  </si>
  <si>
    <r>
      <rPr>
        <sz val="9"/>
        <rFont val="Times New Roman"/>
        <charset val="134"/>
      </rPr>
      <t>B</t>
    </r>
    <r>
      <rPr>
        <sz val="9"/>
        <rFont val="宋体"/>
        <charset val="134"/>
      </rPr>
      <t>市</t>
    </r>
  </si>
  <si>
    <t>洞口县</t>
  </si>
  <si>
    <t>……</t>
  </si>
  <si>
    <t>表六</t>
  </si>
  <si>
    <t>合计</t>
  </si>
  <si>
    <t>财力安排</t>
  </si>
  <si>
    <t>政府债务资金</t>
  </si>
  <si>
    <t>其他资金</t>
  </si>
  <si>
    <t>表七</t>
  </si>
  <si>
    <t>表八</t>
  </si>
  <si>
    <t>2025年洞口县本级政府性基金收入表</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</si>
  <si>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</si>
  <si>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</si>
  <si>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</si>
  <si>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</si>
  <si>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</si>
  <si>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</si>
  <si>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</si>
  <si>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</si>
  <si>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</si>
  <si>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</si>
  <si>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</si>
  <si>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</si>
  <si>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</si>
  <si>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</si>
  <si>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</si>
  <si>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</si>
  <si>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</si>
  <si>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</si>
  <si>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</si>
  <si>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</si>
  <si>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</si>
  <si>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</si>
  <si>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</si>
  <si>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</si>
  <si>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</si>
  <si>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</si>
  <si>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</si>
  <si>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</si>
  <si>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</si>
  <si>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</si>
  <si>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</si>
  <si>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</si>
  <si>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</si>
  <si>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</si>
  <si>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</si>
  <si>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表九</t>
  </si>
  <si>
    <t>一、文化旅游体育与传媒支出</t>
  </si>
  <si>
    <t xml:space="preserve">   国家电影事业发展专项资金安排的支出</t>
  </si>
  <si>
    <t xml:space="preserve">   旅游发展基金支出</t>
  </si>
  <si>
    <t xml:space="preserve">   国家电影事业发展专项资金对应专项债务收入安排的支出</t>
  </si>
  <si>
    <t>二、社会保障和就业支出</t>
  </si>
  <si>
    <t xml:space="preserve">    大中型水库移民后期扶持基金支出</t>
  </si>
  <si>
    <t xml:space="preserve">    小型水库移民扶助基金安排的支出</t>
  </si>
  <si>
    <t xml:space="preserve">    小型水库移民扶助基金对应专项债务收入安排的支出</t>
  </si>
  <si>
    <t>三、节能环保支出</t>
  </si>
  <si>
    <t xml:space="preserve">    可再生能源电价附加收入安排的支出</t>
  </si>
  <si>
    <t xml:space="preserve">    废弃电器电子产品处理基金支出</t>
  </si>
  <si>
    <t>四、城乡社区支出</t>
  </si>
  <si>
    <t xml:space="preserve">    国有土地使用权出让收入安排的支出</t>
  </si>
  <si>
    <t xml:space="preserve">    国有土地收益基金安排的支出</t>
  </si>
  <si>
    <t xml:space="preserve">      征地和拆迁补偿支出</t>
  </si>
  <si>
    <t xml:space="preserve">      土地开发支出</t>
  </si>
  <si>
    <t xml:space="preserve">      其他国有土地收益基金支出</t>
  </si>
  <si>
    <t xml:space="preserve">    农业土地开发资金安排的支出</t>
  </si>
  <si>
    <t xml:space="preserve">    城市基础设施配套费安排的支出</t>
  </si>
  <si>
    <t xml:space="preserve">    污水处理费收入安排的支出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</si>
  <si>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</si>
  <si>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</si>
  <si>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</si>
  <si>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</si>
  <si>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</si>
  <si>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</si>
  <si>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</si>
  <si>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小型水库移民扶助基金安排的支出</t>
  </si>
  <si>
    <t xml:space="preserve">    三峡水库库区基金支出</t>
  </si>
  <si>
    <t xml:space="preserve">    国家重大水利工程建设基金安排的支出</t>
  </si>
  <si>
    <t>六、交通运输支出</t>
  </si>
  <si>
    <t xml:space="preserve">    海南省高等级公路车辆通行附加费安排的支出</t>
  </si>
  <si>
    <t xml:space="preserve">    车辆通行费安排的支出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</si>
  <si>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</si>
  <si>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</si>
  <si>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</si>
  <si>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</si>
  <si>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</si>
  <si>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</si>
  <si>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</si>
  <si>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</si>
  <si>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</si>
  <si>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</si>
  <si>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</si>
  <si>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</si>
  <si>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</si>
  <si>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</si>
  <si>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</si>
  <si>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 xml:space="preserve">    基础设施建设</t>
  </si>
  <si>
    <t xml:space="preserve">    抗疫相关支出</t>
  </si>
  <si>
    <t xml:space="preserve">  政府性基金补助支出</t>
  </si>
  <si>
    <t xml:space="preserve">  政府性基金上解支出</t>
  </si>
  <si>
    <t xml:space="preserve">  调出资金</t>
  </si>
  <si>
    <t xml:space="preserve">  年终结余（转）</t>
  </si>
  <si>
    <t xml:space="preserve">  地方政府专项债务还本支出</t>
  </si>
  <si>
    <t xml:space="preserve">  地方政府专项债务转贷支出</t>
  </si>
  <si>
    <t xml:space="preserve">  待偿债再融资专项债券结余</t>
  </si>
  <si>
    <t xml:space="preserve">  政府性基金预算年终结余</t>
  </si>
  <si>
    <t>表十</t>
  </si>
  <si>
    <t>表十一</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</si>
  <si>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</si>
  <si>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</si>
  <si>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</si>
  <si>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</si>
  <si>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</si>
  <si>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</si>
  <si>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</si>
  <si>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</si>
  <si>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</si>
  <si>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 </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</si>
  <si>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</si>
  <si>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</si>
  <si>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</si>
  <si>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</si>
  <si>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</si>
  <si>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</si>
  <si>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</si>
  <si>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</si>
  <si>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</si>
  <si>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</si>
  <si>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</si>
  <si>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</si>
  <si>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</si>
  <si>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</si>
  <si>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</si>
  <si>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</si>
  <si>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</si>
  <si>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</si>
  <si>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</si>
  <si>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</si>
  <si>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</si>
  <si>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</si>
  <si>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</si>
  <si>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</si>
  <si>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</si>
  <si>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农村社会事业支出</t>
  </si>
  <si>
    <t>农业农村生态环境支出</t>
  </si>
  <si>
    <t>其他国有土地使用权出让收入安排的支出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</si>
  <si>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</si>
  <si>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</si>
  <si>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</si>
  <si>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</si>
  <si>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</si>
  <si>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</si>
  <si>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</si>
  <si>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</si>
  <si>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</si>
  <si>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</si>
  <si>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</si>
  <si>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</si>
  <si>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</si>
  <si>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</si>
  <si>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</si>
  <si>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</si>
  <si>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</si>
  <si>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</si>
  <si>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</si>
  <si>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</si>
  <si>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</si>
  <si>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</si>
  <si>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</si>
  <si>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</si>
  <si>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</si>
  <si>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</si>
  <si>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</si>
  <si>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</si>
  <si>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</si>
  <si>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</si>
  <si>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</si>
  <si>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</si>
  <si>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</si>
  <si>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</si>
  <si>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</si>
  <si>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</si>
  <si>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</si>
  <si>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</si>
  <si>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</si>
  <si>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</si>
  <si>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</si>
  <si>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</si>
  <si>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</si>
  <si>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</si>
  <si>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</si>
  <si>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</si>
  <si>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</si>
  <si>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</si>
  <si>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</si>
  <si>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</si>
  <si>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</si>
  <si>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</si>
  <si>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</si>
  <si>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</si>
  <si>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</si>
  <si>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</si>
  <si>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</si>
  <si>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</si>
  <si>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</si>
  <si>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</si>
  <si>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</si>
  <si>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</si>
  <si>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</si>
  <si>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</si>
  <si>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</si>
  <si>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</si>
  <si>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</si>
  <si>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</si>
  <si>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</si>
  <si>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</si>
  <si>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</si>
  <si>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</si>
  <si>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</si>
  <si>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</si>
  <si>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</si>
  <si>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</si>
  <si>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</si>
  <si>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</si>
  <si>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</si>
  <si>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</si>
  <si>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</si>
  <si>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</si>
  <si>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</si>
  <si>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</si>
  <si>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</si>
  <si>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</si>
  <si>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</si>
  <si>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</si>
  <si>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</si>
  <si>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</si>
  <si>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</si>
  <si>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</si>
  <si>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</si>
  <si>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</si>
  <si>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</si>
  <si>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</si>
  <si>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</si>
  <si>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</si>
  <si>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</si>
  <si>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</si>
  <si>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</si>
  <si>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</si>
  <si>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</si>
  <si>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</si>
  <si>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</si>
  <si>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</si>
  <si>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</si>
  <si>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</si>
  <si>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</si>
  <si>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</si>
  <si>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</si>
  <si>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</si>
  <si>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</si>
  <si>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</si>
  <si>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创业担保贷款贴息</t>
  </si>
  <si>
    <t xml:space="preserve">      援企稳岗补贴</t>
  </si>
  <si>
    <t xml:space="preserve">      困难群众基本生活补助</t>
  </si>
  <si>
    <t xml:space="preserve">      其他抗疫相关支出</t>
  </si>
  <si>
    <t>表十二</t>
  </si>
  <si>
    <t>三、港口建设费收入</t>
  </si>
  <si>
    <t>四、国家电影事业发展专项资金收入</t>
  </si>
  <si>
    <t>五、国有土地收益基金收入</t>
  </si>
  <si>
    <t>六、农业土地开发资金收入</t>
  </si>
  <si>
    <t>七、国有土地使用权出让收入</t>
  </si>
  <si>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</si>
  <si>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</si>
  <si>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</si>
  <si>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</si>
  <si>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</si>
  <si>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</si>
  <si>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</si>
  <si>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</si>
  <si>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</si>
  <si>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表十三</t>
  </si>
  <si>
    <t>当年预算收入安排</t>
  </si>
  <si>
    <t>转移支付收入安排</t>
  </si>
  <si>
    <t>上年结余</t>
  </si>
  <si>
    <t xml:space="preserve">    污水处理费安排的支出</t>
  </si>
  <si>
    <t xml:space="preserve">    大中型水库库区基金对应专项债务收入安排的支出</t>
  </si>
  <si>
    <t xml:space="preserve">    国家重大水利工程建设基金对应专项债务收入安排的支出</t>
  </si>
  <si>
    <t>表十四</t>
  </si>
  <si>
    <t>社会保障           基金名称</t>
  </si>
  <si>
    <t>上年滚存节余</t>
  </si>
  <si>
    <t>收            入</t>
  </si>
  <si>
    <t>备   注</t>
  </si>
  <si>
    <t>征缴</t>
  </si>
  <si>
    <t>财政补贴</t>
  </si>
  <si>
    <t>合 计</t>
  </si>
  <si>
    <t>上级</t>
  </si>
  <si>
    <t>县本级</t>
  </si>
  <si>
    <t>机关事业养老保险基金</t>
  </si>
  <si>
    <t>城乡居民养老保险基金</t>
  </si>
  <si>
    <t>合    计</t>
  </si>
  <si>
    <t>表十五</t>
  </si>
  <si>
    <t>社会保障基金名称</t>
  </si>
  <si>
    <t>本年滚存节余</t>
  </si>
  <si>
    <t>本年支出</t>
  </si>
  <si>
    <t>表十六</t>
  </si>
  <si>
    <t>预  计              支  出</t>
  </si>
  <si>
    <t>预计滚    存节余</t>
  </si>
  <si>
    <t>表十七</t>
  </si>
  <si>
    <t xml:space="preserve">                                2025年国有资本经营预算收入表</t>
  </si>
  <si>
    <r>
      <rPr>
        <sz val="10"/>
        <rFont val="宋体"/>
        <charset val="134"/>
      </rPr>
      <t>财资地预</t>
    </r>
    <r>
      <rPr>
        <sz val="10"/>
        <rFont val="Times New Roman"/>
        <charset val="0"/>
      </rPr>
      <t>02</t>
    </r>
    <r>
      <rPr>
        <sz val="10"/>
        <rFont val="宋体"/>
        <charset val="134"/>
      </rPr>
      <t>表</t>
    </r>
  </si>
  <si>
    <t>填报单位：</t>
  </si>
  <si>
    <t>金额单位：万元</t>
  </si>
  <si>
    <t>科目名称</t>
  </si>
  <si>
    <t>行次</t>
  </si>
  <si>
    <t>2024年执行数</t>
  </si>
  <si>
    <t>2025年预算数</t>
  </si>
  <si>
    <t>预算数为执行数的%</t>
  </si>
  <si>
    <t>小计</t>
  </si>
  <si>
    <t>省本级</t>
  </si>
  <si>
    <t>地市级及以下</t>
  </si>
  <si>
    <t>栏次</t>
  </si>
  <si>
    <t>一、利润收入</t>
  </si>
  <si>
    <t xml:space="preserve">    烟草企业利润收入</t>
  </si>
  <si>
    <t xml:space="preserve">    石油石化企业利润收入</t>
  </si>
  <si>
    <t xml:space="preserve">    其他国有资本经营预算企业利润收入</t>
  </si>
  <si>
    <t>二、股利、股息收入</t>
  </si>
  <si>
    <r>
      <rPr>
        <sz val="10"/>
        <rFont val="Times New Roman"/>
        <charset val="0"/>
      </rPr>
      <t xml:space="preserve">          </t>
    </r>
    <r>
      <rPr>
        <sz val="10"/>
        <rFont val="宋体"/>
        <charset val="134"/>
      </rPr>
      <t>国有控股公司股利、股息收入</t>
    </r>
  </si>
  <si>
    <r>
      <rPr>
        <sz val="10"/>
        <rFont val="Times New Roman"/>
        <charset val="0"/>
      </rPr>
      <t xml:space="preserve">          </t>
    </r>
    <r>
      <rPr>
        <sz val="10"/>
        <rFont val="宋体"/>
        <charset val="134"/>
      </rPr>
      <t>国有参股公司股利、股息收入</t>
    </r>
  </si>
  <si>
    <r>
      <rPr>
        <sz val="10"/>
        <rFont val="Times New Roman"/>
        <charset val="0"/>
      </rPr>
      <t xml:space="preserve">          </t>
    </r>
    <r>
      <rPr>
        <sz val="10"/>
        <rFont val="宋体"/>
        <charset val="0"/>
      </rPr>
      <t>金融企业股利、股息收入（国资预算）</t>
    </r>
  </si>
  <si>
    <r>
      <rPr>
        <sz val="10"/>
        <rFont val="Times New Roman"/>
        <charset val="0"/>
      </rPr>
      <t xml:space="preserve">          </t>
    </r>
    <r>
      <rPr>
        <sz val="10"/>
        <rFont val="宋体"/>
        <charset val="134"/>
      </rPr>
      <t>其他国有资本经营预算企业股利、股息收入</t>
    </r>
  </si>
  <si>
    <t>三、产权转让收入</t>
  </si>
  <si>
    <r>
      <rPr>
        <sz val="10"/>
        <rFont val="Times New Roman"/>
        <charset val="0"/>
      </rPr>
      <t xml:space="preserve">          </t>
    </r>
    <r>
      <rPr>
        <sz val="10"/>
        <rFont val="宋体"/>
        <charset val="134"/>
      </rPr>
      <t>国有股权、股份转让收入</t>
    </r>
  </si>
  <si>
    <r>
      <rPr>
        <sz val="10"/>
        <rFont val="Times New Roman"/>
        <charset val="0"/>
      </rPr>
      <t xml:space="preserve">          </t>
    </r>
    <r>
      <rPr>
        <sz val="10"/>
        <rFont val="宋体"/>
        <charset val="134"/>
      </rPr>
      <t>国有独资企业产权转让收入</t>
    </r>
  </si>
  <si>
    <r>
      <rPr>
        <sz val="10"/>
        <rFont val="Times New Roman"/>
        <charset val="0"/>
      </rPr>
      <t xml:space="preserve">          </t>
    </r>
    <r>
      <rPr>
        <sz val="10"/>
        <rFont val="宋体"/>
        <charset val="134"/>
      </rPr>
      <t>其他国有资本经营预算企业产权转让收入</t>
    </r>
  </si>
  <si>
    <t>四、清算收入</t>
  </si>
  <si>
    <r>
      <rPr>
        <sz val="10"/>
        <rFont val="Times New Roman"/>
        <charset val="0"/>
      </rPr>
      <t xml:space="preserve">         </t>
    </r>
    <r>
      <rPr>
        <sz val="10"/>
        <rFont val="宋体"/>
        <charset val="134"/>
      </rPr>
      <t>国有股权、股份清算收入</t>
    </r>
  </si>
  <si>
    <r>
      <rPr>
        <sz val="10"/>
        <rFont val="Times New Roman"/>
        <charset val="0"/>
      </rPr>
      <t xml:space="preserve">         </t>
    </r>
    <r>
      <rPr>
        <sz val="10"/>
        <rFont val="宋体"/>
        <charset val="134"/>
      </rPr>
      <t>国有独资企业清算收入</t>
    </r>
  </si>
  <si>
    <r>
      <rPr>
        <sz val="10"/>
        <rFont val="Times New Roman"/>
        <charset val="0"/>
      </rPr>
      <t xml:space="preserve">         </t>
    </r>
    <r>
      <rPr>
        <sz val="10"/>
        <rFont val="宋体"/>
        <charset val="134"/>
      </rPr>
      <t>其他国有资本经营预算企业清算收入</t>
    </r>
  </si>
  <si>
    <t>五、其他国有资本经营预算收入</t>
  </si>
  <si>
    <r>
      <rPr>
        <b/>
        <sz val="10"/>
        <rFont val="宋体"/>
        <charset val="134"/>
      </rPr>
      <t>收入</t>
    </r>
    <r>
      <rPr>
        <b/>
        <sz val="10"/>
        <rFont val="宋体"/>
        <charset val="134"/>
      </rPr>
      <t>合</t>
    </r>
    <r>
      <rPr>
        <b/>
        <sz val="10"/>
        <rFont val="宋体"/>
        <charset val="134"/>
      </rPr>
      <t>计</t>
    </r>
  </si>
  <si>
    <t>国有资本经营预算转移支付收入</t>
  </si>
  <si>
    <t>注: 以上科目以2018年政府收支科目为准。</t>
  </si>
  <si>
    <t>表十八                                                         2025年国有资本经营支出预算表</t>
  </si>
  <si>
    <t>资本性支出</t>
  </si>
  <si>
    <r>
      <rPr>
        <sz val="11"/>
        <rFont val="宋体"/>
        <charset val="134"/>
      </rPr>
      <t>费用性支出</t>
    </r>
    <r>
      <rPr>
        <sz val="11"/>
        <rFont val="Times New Roman"/>
        <charset val="0"/>
      </rPr>
      <t xml:space="preserve"> </t>
    </r>
  </si>
  <si>
    <t>其他支出</t>
  </si>
  <si>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</si>
  <si>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</si>
  <si>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</si>
  <si>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</si>
  <si>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</si>
  <si>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</si>
  <si>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</si>
  <si>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</si>
  <si>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</si>
  <si>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</si>
  <si>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其他国有企业资本经营预算支出</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</si>
  <si>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</si>
  <si>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</si>
  <si>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</si>
  <si>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</si>
  <si>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</si>
  <si>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</si>
  <si>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</si>
  <si>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</si>
  <si>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国有资本经营预算转移支付支出</t>
  </si>
  <si>
    <t>——</t>
  </si>
  <si>
    <t>国有资本经营预算调出资金</t>
  </si>
  <si>
    <t>支出总计计</t>
  </si>
  <si>
    <t>注: 以上科目以2018年政府收支分类科目为准。</t>
  </si>
  <si>
    <t>表十九</t>
  </si>
  <si>
    <t xml:space="preserve">单位（盖章）： 洞口县蓼水灌区                 填报日期：2024年9月4日  </t>
  </si>
  <si>
    <t>专项（项目）名称</t>
  </si>
  <si>
    <t>湖南省洞口县超美水库除险加固工程</t>
  </si>
  <si>
    <t>省级财政部门</t>
  </si>
  <si>
    <t>湖南省财政厅</t>
  </si>
  <si>
    <t>省级主管部门</t>
  </si>
  <si>
    <t>湖南省水利厅</t>
  </si>
  <si>
    <t>县级主管部门</t>
  </si>
  <si>
    <t>洞口县水利局</t>
  </si>
  <si>
    <t>县级财政部门</t>
  </si>
  <si>
    <t>洞口县财政局</t>
  </si>
  <si>
    <t>项目资金（万元）</t>
  </si>
  <si>
    <t>全年预算数</t>
  </si>
  <si>
    <t>年度资金总额</t>
  </si>
  <si>
    <t>2535万元</t>
  </si>
  <si>
    <t>其中：省级资金</t>
  </si>
  <si>
    <t xml:space="preserve">    市级资金</t>
  </si>
  <si>
    <t xml:space="preserve">     其他资金</t>
  </si>
  <si>
    <t>项目概况及年度总体目标</t>
  </si>
  <si>
    <t>项目概况：超美水库总库容3112万m³，正常库容3027万m³，保护下游耕地2.68万亩，保护人口12.56万，中型水利工程；项目法人洞口县蓼水灌区，施工单位中化学水利-湖南德禹联合体，合同金额8524.83万元，合同工期600天。                                                               年度总体目标：年度投资计划执行良好，保障建设质量和效益，有效控制投资成本，达到预期效益</t>
  </si>
  <si>
    <t>绩效指标</t>
  </si>
  <si>
    <t>一级指标</t>
  </si>
  <si>
    <t>二级指标</t>
  </si>
  <si>
    <t>三级指标</t>
  </si>
  <si>
    <t>指标值</t>
  </si>
  <si>
    <t>产出指标</t>
  </si>
  <si>
    <t>数量指标</t>
  </si>
  <si>
    <t>大中型病险水库除险加固座数</t>
  </si>
  <si>
    <t>1座</t>
  </si>
  <si>
    <t>质量指标</t>
  </si>
  <si>
    <t>工程质量的合格率</t>
  </si>
  <si>
    <t>时效指标</t>
  </si>
  <si>
    <t>年度建设任务完成率</t>
  </si>
  <si>
    <t>效益指标</t>
  </si>
  <si>
    <t>经济效益指标</t>
  </si>
  <si>
    <t>新增改善灌溉面积</t>
  </si>
  <si>
    <t>9.6万亩</t>
  </si>
  <si>
    <t>社会效益指标</t>
  </si>
  <si>
    <t>防洪项目保护人口数量</t>
  </si>
  <si>
    <t>12.56万人</t>
  </si>
  <si>
    <t>可持续影响指标</t>
  </si>
  <si>
    <t>已建工程良性运行率</t>
  </si>
  <si>
    <t>成本指标</t>
  </si>
  <si>
    <t>经济成本指标</t>
  </si>
  <si>
    <t>超美水库除险加固工程项目资金</t>
  </si>
  <si>
    <t>社会成本指标</t>
  </si>
  <si>
    <t>无</t>
  </si>
  <si>
    <t>生态环境指标</t>
  </si>
  <si>
    <t>生态环境资金比例</t>
  </si>
  <si>
    <t>满意度指标</t>
  </si>
  <si>
    <t>服务对象满意度指标</t>
  </si>
  <si>
    <t>受益群众满意度</t>
  </si>
  <si>
    <t>县财政局归口业务股室审核意见</t>
  </si>
  <si>
    <t>审核意见：</t>
  </si>
  <si>
    <t>审核人签字：         股室负责人签字并加盖股室公章：    2024年  月   日</t>
  </si>
  <si>
    <t>县财政局绩效管理股审核
意见</t>
  </si>
  <si>
    <t>审核人签字：        股室负责人签字并加盖股室公章：     2024年  月   日</t>
  </si>
  <si>
    <t xml:space="preserve">单位负责人及联系电话： 王治国    13975992975       经办人及联系电话： 杨华 13787492324 </t>
  </si>
  <si>
    <t xml:space="preserve">注：1、其他资金指共同投入到同一项目的自有资金、社会资金，以及以前年度的结转结余资金等。
2、定量指标，资金使用单位填写本地区预计完成数。财政和主管部门汇总时，对绝对值直接累加计算，相对值按照资金额度加权平均计算。
</t>
  </si>
  <si>
    <t>表二十</t>
  </si>
  <si>
    <t>单位：亿元</t>
  </si>
  <si>
    <t>区域</t>
  </si>
  <si>
    <t>2024年财政部下达债务限额</t>
  </si>
  <si>
    <t>2023年末债务余额</t>
  </si>
  <si>
    <t>2024年末债务余额</t>
  </si>
  <si>
    <t>2024年限额与余额差值</t>
  </si>
  <si>
    <t>一般债务</t>
  </si>
  <si>
    <t xml:space="preserve">    洞口县</t>
  </si>
  <si>
    <t>表二十一</t>
  </si>
  <si>
    <t>专项债务</t>
  </si>
  <si>
    <t xml:space="preserve">专项债务 </t>
  </si>
  <si>
    <t>表二十二</t>
  </si>
  <si>
    <t>地区编码</t>
  </si>
  <si>
    <t>地区名称</t>
  </si>
  <si>
    <t>下达日期</t>
  </si>
  <si>
    <t>下达类型</t>
  </si>
  <si>
    <t>债务总限额（万元）</t>
  </si>
  <si>
    <t>新增债务限额（万元）</t>
  </si>
  <si>
    <t>一般债务总限额</t>
  </si>
  <si>
    <t>专项债务总限额</t>
  </si>
  <si>
    <t>新增一般债务限额</t>
  </si>
  <si>
    <t>其中：新增外债限额</t>
  </si>
  <si>
    <t>新增专项债务限额</t>
  </si>
  <si>
    <t>新增土地储备专项债务限额</t>
  </si>
  <si>
    <t>新增收费公路专项债务限额</t>
  </si>
  <si>
    <t>新增棚改专项债务限额</t>
  </si>
  <si>
    <t>新增其他专项债务限额</t>
  </si>
  <si>
    <t>430525</t>
  </si>
  <si>
    <t>2025-04-15</t>
  </si>
  <si>
    <t>分解</t>
  </si>
  <si>
    <t>2025-04-11</t>
  </si>
  <si>
    <t>2025-03-31</t>
  </si>
  <si>
    <t>2025-03-26</t>
  </si>
  <si>
    <t>表二十三</t>
  </si>
  <si>
    <r>
      <rPr>
        <b/>
        <sz val="16"/>
        <rFont val="宋体"/>
        <charset val="134"/>
      </rPr>
      <t>洞口县</t>
    </r>
    <r>
      <rPr>
        <b/>
        <sz val="16"/>
        <rFont val="Calibri"/>
        <charset val="134"/>
      </rPr>
      <t>2024</t>
    </r>
    <r>
      <rPr>
        <b/>
        <sz val="16"/>
        <rFont val="宋体"/>
        <charset val="134"/>
      </rPr>
      <t>年度本级新增地方政府债务资金使用安排表</t>
    </r>
  </si>
  <si>
    <t>地区</t>
  </si>
  <si>
    <t>已申报数（万元）</t>
  </si>
  <si>
    <t>已下达资金（万元）</t>
  </si>
  <si>
    <t>限额使用比例%（万元）</t>
  </si>
  <si>
    <t>新增一般债券</t>
  </si>
  <si>
    <t>新增专项债务</t>
  </si>
  <si>
    <t>新增政府外债</t>
  </si>
  <si>
    <t>表二十四</t>
  </si>
  <si>
    <t xml:space="preserve">                                                    单位:万元</t>
  </si>
  <si>
    <t>项        目</t>
  </si>
  <si>
    <t>2024年     确定数</t>
  </si>
  <si>
    <t>2025年           拟调整数</t>
  </si>
  <si>
    <t>2025年            确定数</t>
  </si>
  <si>
    <t>备  注</t>
  </si>
  <si>
    <t>债务还本支出 汇总</t>
  </si>
  <si>
    <t>地方政府债券还本付息专项经费</t>
  </si>
  <si>
    <t>化债支出</t>
  </si>
  <si>
    <t>政府信用贷款还本付息支出</t>
  </si>
  <si>
    <t>表二十五</t>
  </si>
  <si>
    <t>单位名称：洞口县</t>
  </si>
  <si>
    <t>单位名称</t>
  </si>
  <si>
    <t>三公经费预算数(一般公共预算拨款)</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</si>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</sst>
</file>

<file path=xl/styles.xml><?xml version="1.0" encoding="utf-8"?>
<styleSheet xmlns="http://schemas.openxmlformats.org/spreadsheetml/2006/main">
  <numFmts count="1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_ "/>
    <numFmt numFmtId="177" formatCode="0.00_);\(0.00\)"/>
    <numFmt numFmtId="178" formatCode="0.0_ "/>
    <numFmt numFmtId="179" formatCode="0.000_ "/>
    <numFmt numFmtId="180" formatCode="0%_ ;[Red]\-0%\ ;"/>
    <numFmt numFmtId="181" formatCode="0.00_ "/>
    <numFmt numFmtId="182" formatCode="0.0000_ "/>
    <numFmt numFmtId="183" formatCode="0.00_);[Red]\(0.00\)"/>
    <numFmt numFmtId="184" formatCode="0.0%"/>
    <numFmt numFmtId="185" formatCode="0_ ;[Red]\-0\ ;"/>
    <numFmt numFmtId="186" formatCode="0_ ;[Red]\-0\ "/>
    <numFmt numFmtId="187" formatCode="0.0%_ ;[Red]\-0.0%\ ;\ "/>
    <numFmt numFmtId="188" formatCode="\ @"/>
  </numFmts>
  <fonts count="115">
    <font>
      <sz val="12"/>
      <name val="宋体"/>
      <charset val="134"/>
    </font>
    <font>
      <sz val="9"/>
      <name val="宋体"/>
      <charset val="134"/>
    </font>
    <font>
      <sz val="10"/>
      <name val="宋体"/>
      <charset val="134"/>
    </font>
    <font>
      <b/>
      <sz val="9"/>
      <name val="宋体"/>
      <charset val="134"/>
    </font>
    <font>
      <b/>
      <sz val="18"/>
      <name val="宋体"/>
      <charset val="134"/>
    </font>
    <font>
      <b/>
      <sz val="10"/>
      <name val="宋体"/>
      <charset val="134"/>
    </font>
    <font>
      <sz val="12"/>
      <color rgb="FFFF0000"/>
      <name val="宋体"/>
      <charset val="134"/>
    </font>
    <font>
      <b/>
      <sz val="20"/>
      <name val="黑体"/>
      <charset val="134"/>
    </font>
    <font>
      <sz val="10"/>
      <name val="仿宋_GB2312"/>
      <charset val="134"/>
    </font>
    <font>
      <sz val="9"/>
      <name val="仿宋_GB2312"/>
      <charset val="134"/>
    </font>
    <font>
      <sz val="8"/>
      <name val="仿宋_GB2312"/>
      <charset val="134"/>
    </font>
    <font>
      <b/>
      <sz val="14"/>
      <name val="宋体"/>
      <charset val="134"/>
    </font>
    <font>
      <sz val="11"/>
      <color indexed="8"/>
      <name val="宋体"/>
      <charset val="134"/>
      <scheme val="minor"/>
    </font>
    <font>
      <b/>
      <sz val="16"/>
      <name val="宋体"/>
      <charset val="134"/>
    </font>
    <font>
      <b/>
      <sz val="16"/>
      <name val="Calibri"/>
      <charset val="134"/>
    </font>
    <font>
      <b/>
      <sz val="11"/>
      <color rgb="FF000000"/>
      <name val="Calibri"/>
      <charset val="134"/>
    </font>
    <font>
      <b/>
      <sz val="22"/>
      <color indexed="8"/>
      <name val="宋体"/>
      <charset val="134"/>
      <scheme val="minor"/>
    </font>
    <font>
      <b/>
      <sz val="15"/>
      <name val="微软雅黑"/>
      <charset val="134"/>
    </font>
    <font>
      <sz val="9"/>
      <name val="SimSun"/>
      <charset val="134"/>
    </font>
    <font>
      <sz val="12"/>
      <name val="SimSun"/>
      <charset val="134"/>
    </font>
    <font>
      <sz val="11"/>
      <name val="SimSun"/>
      <charset val="134"/>
    </font>
    <font>
      <sz val="11"/>
      <color indexed="8"/>
      <name val="宋体"/>
      <charset val="1"/>
      <scheme val="minor"/>
    </font>
    <font>
      <sz val="11"/>
      <color theme="1"/>
      <name val="宋体"/>
      <charset val="134"/>
      <scheme val="minor"/>
    </font>
    <font>
      <sz val="20"/>
      <color theme="1"/>
      <name val="方正小标宋_GBK"/>
      <charset val="134"/>
    </font>
    <font>
      <sz val="11"/>
      <color theme="1"/>
      <name val="宋体"/>
      <charset val="134"/>
    </font>
    <font>
      <sz val="12"/>
      <color indexed="8"/>
      <name val="宋体"/>
      <charset val="134"/>
    </font>
    <font>
      <sz val="12"/>
      <name val="仿宋_GB2312"/>
      <charset val="134"/>
    </font>
    <font>
      <sz val="11"/>
      <name val="宋体"/>
      <charset val="134"/>
    </font>
    <font>
      <sz val="11"/>
      <name val="仿宋_GB2312"/>
      <charset val="134"/>
    </font>
    <font>
      <sz val="12"/>
      <color indexed="8"/>
      <name val="仿宋_GB2312"/>
      <charset val="134"/>
    </font>
    <font>
      <sz val="11"/>
      <color theme="0"/>
      <name val="宋体"/>
      <charset val="134"/>
      <scheme val="minor"/>
    </font>
    <font>
      <sz val="16"/>
      <name val="黑体"/>
      <charset val="134"/>
    </font>
    <font>
      <sz val="11"/>
      <name val="Times New Roman"/>
      <charset val="0"/>
    </font>
    <font>
      <b/>
      <sz val="11"/>
      <name val="宋体"/>
      <charset val="134"/>
    </font>
    <font>
      <sz val="10"/>
      <name val="Times New Roman"/>
      <charset val="0"/>
    </font>
    <font>
      <b/>
      <sz val="10"/>
      <name val="Times New Roman"/>
      <charset val="0"/>
    </font>
    <font>
      <b/>
      <sz val="22"/>
      <name val="宋体"/>
      <charset val="134"/>
    </font>
    <font>
      <sz val="12"/>
      <name val="楷体_GB2312"/>
      <charset val="134"/>
    </font>
    <font>
      <sz val="14"/>
      <name val="楷体_GB2312"/>
      <charset val="134"/>
    </font>
    <font>
      <b/>
      <sz val="16"/>
      <name val="黑体"/>
      <charset val="134"/>
    </font>
    <font>
      <b/>
      <sz val="11"/>
      <name val="宋体"/>
      <charset val="134"/>
      <scheme val="minor"/>
    </font>
    <font>
      <sz val="11"/>
      <name val="宋体"/>
      <charset val="134"/>
      <scheme val="minor"/>
    </font>
    <font>
      <sz val="12"/>
      <name val="黑体"/>
      <charset val="134"/>
    </font>
    <font>
      <sz val="11"/>
      <name val="Times New Roman"/>
      <charset val="134"/>
    </font>
    <font>
      <sz val="10"/>
      <name val="宋体"/>
      <charset val="134"/>
      <scheme val="minor"/>
    </font>
    <font>
      <b/>
      <sz val="10"/>
      <name val="宋体"/>
      <charset val="134"/>
      <scheme val="minor"/>
    </font>
    <font>
      <sz val="11"/>
      <name val="黑体"/>
      <charset val="134"/>
    </font>
    <font>
      <sz val="11"/>
      <color rgb="FFFF0000"/>
      <name val="Times New Roman"/>
      <charset val="134"/>
    </font>
    <font>
      <b/>
      <sz val="12"/>
      <name val="Times New Roman"/>
      <charset val="134"/>
    </font>
    <font>
      <sz val="12"/>
      <name val="Times New Roman"/>
      <charset val="134"/>
    </font>
    <font>
      <sz val="18"/>
      <name val="Times New Roman"/>
      <charset val="134"/>
    </font>
    <font>
      <sz val="11"/>
      <color rgb="FFFF0000"/>
      <name val="宋体"/>
      <charset val="134"/>
      <scheme val="minor"/>
    </font>
    <font>
      <sz val="11"/>
      <name val="宋体"/>
      <charset val="134"/>
      <scheme val="major"/>
    </font>
    <font>
      <sz val="11"/>
      <color rgb="FFFF0000"/>
      <name val="宋体"/>
      <charset val="134"/>
      <scheme val="major"/>
    </font>
    <font>
      <sz val="9"/>
      <name val="Times New Roman"/>
      <charset val="134"/>
    </font>
    <font>
      <sz val="12"/>
      <color rgb="FFFF0000"/>
      <name val="Times New Roman"/>
      <charset val="134"/>
    </font>
    <font>
      <sz val="10"/>
      <name val="Times New Roman"/>
      <charset val="134"/>
    </font>
    <font>
      <b/>
      <sz val="16"/>
      <name val="Times New Roman"/>
      <charset val="134"/>
    </font>
    <font>
      <sz val="9"/>
      <color rgb="FFFF0000"/>
      <name val="Times New Roman"/>
      <charset val="134"/>
    </font>
    <font>
      <sz val="14"/>
      <color rgb="FFFF0000"/>
      <name val="方正小标宋简体"/>
      <charset val="134"/>
    </font>
    <font>
      <b/>
      <sz val="11"/>
      <name val="仿宋_GB2312"/>
      <charset val="134"/>
    </font>
    <font>
      <sz val="10"/>
      <color rgb="FFFF0000"/>
      <name val="黑体"/>
      <charset val="134"/>
    </font>
    <font>
      <sz val="11"/>
      <color theme="1"/>
      <name val="Times New Roman"/>
      <charset val="134"/>
    </font>
    <font>
      <sz val="11"/>
      <color indexed="8"/>
      <name val="宋体"/>
      <charset val="134"/>
    </font>
    <font>
      <b/>
      <sz val="19"/>
      <name val="SimSun"/>
      <charset val="134"/>
    </font>
    <font>
      <b/>
      <sz val="9"/>
      <name val="SimSun"/>
      <charset val="134"/>
    </font>
    <font>
      <sz val="11"/>
      <color indexed="9"/>
      <name val="宋体"/>
      <charset val="134"/>
    </font>
    <font>
      <sz val="12"/>
      <color indexed="20"/>
      <name val="宋体"/>
      <charset val="134"/>
    </font>
    <font>
      <sz val="11"/>
      <color indexed="20"/>
      <name val="Tahoma"/>
      <charset val="134"/>
    </font>
    <font>
      <sz val="11"/>
      <color indexed="17"/>
      <name val="宋体"/>
      <charset val="134"/>
    </font>
    <font>
      <b/>
      <sz val="13"/>
      <color theme="3"/>
      <name val="宋体"/>
      <charset val="134"/>
      <scheme val="minor"/>
    </font>
    <font>
      <u/>
      <sz val="11"/>
      <color rgb="FF800080"/>
      <name val="宋体"/>
      <charset val="0"/>
      <scheme val="minor"/>
    </font>
    <font>
      <sz val="10"/>
      <name val="Geneva"/>
      <charset val="134"/>
    </font>
    <font>
      <sz val="11"/>
      <color theme="1"/>
      <name val="宋体"/>
      <charset val="0"/>
      <scheme val="minor"/>
    </font>
    <font>
      <sz val="11"/>
      <color rgb="FF3F3F76"/>
      <name val="宋体"/>
      <charset val="0"/>
      <scheme val="minor"/>
    </font>
    <font>
      <b/>
      <sz val="11"/>
      <color indexed="9"/>
      <name val="宋体"/>
      <charset val="134"/>
    </font>
    <font>
      <b/>
      <sz val="18"/>
      <color theme="3"/>
      <name val="宋体"/>
      <charset val="134"/>
      <scheme val="minor"/>
    </font>
    <font>
      <b/>
      <sz val="15"/>
      <color theme="3"/>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sz val="10"/>
      <name val="Helv"/>
      <charset val="134"/>
    </font>
    <font>
      <b/>
      <sz val="11"/>
      <color indexed="56"/>
      <name val="宋体"/>
      <charset val="134"/>
    </font>
    <font>
      <sz val="11"/>
      <color indexed="20"/>
      <name val="宋体"/>
      <charset val="134"/>
    </font>
    <font>
      <b/>
      <sz val="10"/>
      <name val="Arial"/>
      <charset val="134"/>
    </font>
    <font>
      <sz val="10"/>
      <color indexed="8"/>
      <name val="Arial"/>
      <charset val="134"/>
    </font>
    <font>
      <b/>
      <sz val="15"/>
      <color indexed="56"/>
      <name val="宋体"/>
      <charset val="134"/>
    </font>
    <font>
      <b/>
      <sz val="18"/>
      <color indexed="56"/>
      <name val="宋体"/>
      <charset val="134"/>
    </font>
    <font>
      <sz val="12"/>
      <color indexed="17"/>
      <name val="宋体"/>
      <charset val="134"/>
    </font>
    <font>
      <i/>
      <sz val="11"/>
      <color indexed="23"/>
      <name val="宋体"/>
      <charset val="134"/>
    </font>
    <font>
      <sz val="11"/>
      <color indexed="62"/>
      <name val="宋体"/>
      <charset val="134"/>
    </font>
    <font>
      <sz val="11"/>
      <color indexed="10"/>
      <name val="宋体"/>
      <charset val="134"/>
    </font>
    <font>
      <b/>
      <sz val="11"/>
      <color indexed="52"/>
      <name val="宋体"/>
      <charset val="134"/>
    </font>
    <font>
      <sz val="11"/>
      <color indexed="60"/>
      <name val="宋体"/>
      <charset val="134"/>
    </font>
    <font>
      <sz val="10"/>
      <name val="Arial"/>
      <charset val="134"/>
    </font>
    <font>
      <sz val="10"/>
      <name val="Arial"/>
      <charset val="0"/>
    </font>
    <font>
      <b/>
      <sz val="11"/>
      <color indexed="8"/>
      <name val="宋体"/>
      <charset val="134"/>
    </font>
    <font>
      <sz val="11"/>
      <color indexed="17"/>
      <name val="Tahoma"/>
      <charset val="134"/>
    </font>
    <font>
      <sz val="11"/>
      <color indexed="52"/>
      <name val="宋体"/>
      <charset val="134"/>
    </font>
    <font>
      <b/>
      <sz val="11"/>
      <color indexed="63"/>
      <name val="宋体"/>
      <charset val="134"/>
    </font>
    <font>
      <sz val="10"/>
      <name val="宋体"/>
      <charset val="0"/>
    </font>
    <font>
      <sz val="18"/>
      <name val="宋体"/>
      <charset val="134"/>
    </font>
    <font>
      <sz val="18"/>
      <name val="方正小标宋_GBK"/>
      <charset val="134"/>
    </font>
    <font>
      <sz val="18"/>
      <name val="方正小标宋简体"/>
      <charset val="134"/>
    </font>
  </fonts>
  <fills count="61">
    <fill>
      <patternFill patternType="none"/>
    </fill>
    <fill>
      <patternFill patternType="gray125"/>
    </fill>
    <fill>
      <patternFill patternType="solid">
        <fgColor indexed="31"/>
        <bgColor indexed="64"/>
      </patternFill>
    </fill>
    <fill>
      <patternFill patternType="solid">
        <fgColor rgb="FF99CCFF"/>
        <bgColor indexed="64"/>
      </patternFill>
    </fill>
    <fill>
      <patternFill patternType="solid">
        <fgColor theme="0"/>
        <bgColor indexed="64"/>
      </patternFill>
    </fill>
    <fill>
      <patternFill patternType="solid">
        <fgColor theme="0" tint="-0.149998474074526"/>
        <bgColor indexed="64"/>
      </patternFill>
    </fill>
    <fill>
      <patternFill patternType="solid">
        <fgColor rgb="FFFFFFCC"/>
        <bgColor indexed="64"/>
      </patternFill>
    </fill>
    <fill>
      <patternFill patternType="solid">
        <fgColor theme="0" tint="-0.0499893185216834"/>
        <bgColor indexed="64"/>
      </patternFill>
    </fill>
    <fill>
      <patternFill patternType="solid">
        <fgColor indexed="9"/>
        <bgColor indexed="9"/>
      </patternFill>
    </fill>
    <fill>
      <patternFill patternType="solid">
        <fgColor indexed="30"/>
        <bgColor indexed="64"/>
      </patternFill>
    </fill>
    <fill>
      <patternFill patternType="solid">
        <fgColor indexed="46"/>
        <bgColor indexed="64"/>
      </patternFill>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55"/>
        <bgColor indexed="64"/>
      </patternFill>
    </fill>
    <fill>
      <patternFill patternType="solid">
        <fgColor indexed="5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7"/>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7"/>
        <bgColor indexed="64"/>
      </patternFill>
    </fill>
    <fill>
      <patternFill patternType="solid">
        <fgColor indexed="36"/>
        <bgColor indexed="64"/>
      </patternFill>
    </fill>
    <fill>
      <patternFill patternType="solid">
        <fgColor indexed="11"/>
        <bgColor indexed="64"/>
      </patternFill>
    </fill>
    <fill>
      <patternFill patternType="solid">
        <fgColor indexed="49"/>
        <bgColor indexed="64"/>
      </patternFill>
    </fill>
    <fill>
      <patternFill patternType="solid">
        <fgColor indexed="51"/>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57"/>
        <bgColor indexed="64"/>
      </patternFill>
    </fill>
    <fill>
      <patternFill patternType="solid">
        <fgColor indexed="62"/>
        <bgColor indexed="64"/>
      </patternFill>
    </fill>
    <fill>
      <patternFill patternType="solid">
        <fgColor indexed="9"/>
        <bgColor indexed="64"/>
      </patternFill>
    </fill>
    <fill>
      <patternFill patternType="solid">
        <fgColor indexed="53"/>
        <bgColor indexed="64"/>
      </patternFill>
    </fill>
  </fills>
  <borders count="3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1892">
    <xf numFmtId="0" fontId="0" fillId="0" borderId="0"/>
    <xf numFmtId="0" fontId="0" fillId="0" borderId="0"/>
    <xf numFmtId="0" fontId="0" fillId="0" borderId="0"/>
    <xf numFmtId="42" fontId="22"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63" fillId="2" borderId="0" applyNumberFormat="0" applyBorder="0" applyAlignment="0" applyProtection="0">
      <alignment vertical="center"/>
    </xf>
    <xf numFmtId="0" fontId="73" fillId="14" borderId="0" applyNumberFormat="0" applyBorder="0" applyAlignment="0" applyProtection="0">
      <alignment vertical="center"/>
    </xf>
    <xf numFmtId="0" fontId="1" fillId="0" borderId="0">
      <alignment vertical="center"/>
    </xf>
    <xf numFmtId="0" fontId="0" fillId="0" borderId="0"/>
    <xf numFmtId="0" fontId="0" fillId="0" borderId="0"/>
    <xf numFmtId="0" fontId="66" fillId="15" borderId="0" applyNumberFormat="0" applyBorder="0" applyAlignment="0" applyProtection="0">
      <alignment vertical="center"/>
    </xf>
    <xf numFmtId="0" fontId="74" fillId="16" borderId="2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44" fontId="22" fillId="0" borderId="0" applyFont="0" applyFill="0" applyBorder="0" applyAlignment="0" applyProtection="0">
      <alignment vertical="center"/>
    </xf>
    <xf numFmtId="0" fontId="0" fillId="0" borderId="0">
      <alignment vertical="center"/>
    </xf>
    <xf numFmtId="41" fontId="22" fillId="0" borderId="0" applyFont="0" applyFill="0" applyBorder="0" applyAlignment="0" applyProtection="0">
      <alignment vertical="center"/>
    </xf>
    <xf numFmtId="0" fontId="0" fillId="0" borderId="0"/>
    <xf numFmtId="0" fontId="0" fillId="0" borderId="0"/>
    <xf numFmtId="0" fontId="73"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79" fillId="20" borderId="0" applyNumberFormat="0" applyBorder="0" applyAlignment="0" applyProtection="0">
      <alignment vertical="center"/>
    </xf>
    <xf numFmtId="43" fontId="22" fillId="0" borderId="0" applyFont="0" applyFill="0" applyBorder="0" applyAlignment="0" applyProtection="0">
      <alignment vertical="center"/>
    </xf>
    <xf numFmtId="0" fontId="80" fillId="22" borderId="0" applyNumberFormat="0" applyBorder="0" applyAlignment="0" applyProtection="0">
      <alignment vertical="center"/>
    </xf>
    <xf numFmtId="0" fontId="0" fillId="0" borderId="0"/>
    <xf numFmtId="0" fontId="66" fillId="18" borderId="0" applyNumberFormat="0" applyBorder="0" applyAlignment="0" applyProtection="0">
      <alignment vertical="center"/>
    </xf>
    <xf numFmtId="0" fontId="81" fillId="0" borderId="0" applyNumberFormat="0" applyFill="0" applyBorder="0" applyAlignment="0" applyProtection="0">
      <alignment vertical="center"/>
    </xf>
    <xf numFmtId="0" fontId="0" fillId="0" borderId="0">
      <alignment vertical="center"/>
    </xf>
    <xf numFmtId="0" fontId="67" fillId="11" borderId="0" applyNumberFormat="0" applyBorder="0" applyAlignment="0" applyProtection="0">
      <alignment vertical="center"/>
    </xf>
    <xf numFmtId="9" fontId="22" fillId="0" borderId="0" applyFont="0" applyFill="0" applyBorder="0" applyAlignment="0" applyProtection="0">
      <alignment vertical="center"/>
    </xf>
    <xf numFmtId="0" fontId="0" fillId="0" borderId="0"/>
    <xf numFmtId="0" fontId="71" fillId="0" borderId="0" applyNumberFormat="0" applyFill="0" applyBorder="0" applyAlignment="0" applyProtection="0">
      <alignment vertical="center"/>
    </xf>
    <xf numFmtId="0" fontId="22" fillId="6" borderId="23" applyNumberFormat="0" applyFont="0" applyAlignment="0" applyProtection="0">
      <alignment vertical="center"/>
    </xf>
    <xf numFmtId="0" fontId="66" fillId="13" borderId="0" applyNumberFormat="0" applyBorder="0" applyAlignment="0" applyProtection="0">
      <alignment vertical="center"/>
    </xf>
    <xf numFmtId="0" fontId="80" fillId="23" borderId="0" applyNumberFormat="0" applyBorder="0" applyAlignment="0" applyProtection="0">
      <alignment vertical="center"/>
    </xf>
    <xf numFmtId="0" fontId="0" fillId="0" borderId="0"/>
    <xf numFmtId="0" fontId="0" fillId="0" borderId="0"/>
    <xf numFmtId="0" fontId="78"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6" fillId="13" borderId="0" applyNumberFormat="0" applyBorder="0" applyAlignment="0" applyProtection="0">
      <alignment vertical="center"/>
    </xf>
    <xf numFmtId="0" fontId="76"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0" fillId="0" borderId="0">
      <alignment vertical="center"/>
    </xf>
    <xf numFmtId="0" fontId="77" fillId="0" borderId="20" applyNumberFormat="0" applyFill="0" applyAlignment="0" applyProtection="0">
      <alignment vertical="center"/>
    </xf>
    <xf numFmtId="0" fontId="0" fillId="0" borderId="0">
      <alignment vertical="center"/>
    </xf>
    <xf numFmtId="0" fontId="0" fillId="0" borderId="0"/>
    <xf numFmtId="0" fontId="70" fillId="0" borderId="20" applyNumberFormat="0" applyFill="0" applyAlignment="0" applyProtection="0">
      <alignment vertical="center"/>
    </xf>
    <xf numFmtId="0" fontId="0" fillId="0" borderId="0"/>
    <xf numFmtId="0" fontId="72" fillId="0" borderId="0">
      <alignment vertical="center"/>
    </xf>
    <xf numFmtId="0" fontId="80" fillId="21" borderId="0" applyNumberFormat="0" applyBorder="0" applyAlignment="0" applyProtection="0">
      <alignment vertical="center"/>
    </xf>
    <xf numFmtId="0" fontId="0" fillId="0" borderId="0">
      <alignment vertical="center"/>
    </xf>
    <xf numFmtId="0" fontId="68" fillId="11" borderId="0" applyNumberFormat="0" applyBorder="0" applyAlignment="0" applyProtection="0">
      <alignment vertical="center"/>
    </xf>
    <xf numFmtId="0" fontId="0" fillId="0" borderId="0"/>
    <xf numFmtId="0" fontId="78" fillId="0" borderId="24" applyNumberFormat="0" applyFill="0" applyAlignment="0" applyProtection="0">
      <alignment vertical="center"/>
    </xf>
    <xf numFmtId="0" fontId="80" fillId="24" borderId="0" applyNumberFormat="0" applyBorder="0" applyAlignment="0" applyProtection="0">
      <alignment vertical="center"/>
    </xf>
    <xf numFmtId="0" fontId="84" fillId="25" borderId="25" applyNumberFormat="0" applyAlignment="0" applyProtection="0">
      <alignment vertical="center"/>
    </xf>
    <xf numFmtId="0" fontId="0" fillId="0" borderId="0">
      <alignment vertical="center"/>
    </xf>
    <xf numFmtId="0" fontId="85" fillId="25" borderId="21" applyNumberFormat="0" applyAlignment="0" applyProtection="0">
      <alignment vertical="center"/>
    </xf>
    <xf numFmtId="0" fontId="0" fillId="0" borderId="0"/>
    <xf numFmtId="0" fontId="0" fillId="0" borderId="0">
      <alignment vertical="center"/>
    </xf>
    <xf numFmtId="0" fontId="63" fillId="10" borderId="0" applyNumberFormat="0" applyBorder="0" applyAlignment="0" applyProtection="0">
      <alignment vertical="center"/>
    </xf>
    <xf numFmtId="0" fontId="86" fillId="26" borderId="26" applyNumberFormat="0" applyAlignment="0" applyProtection="0">
      <alignment vertical="center"/>
    </xf>
    <xf numFmtId="0" fontId="0" fillId="0" borderId="0">
      <alignment vertical="center"/>
    </xf>
    <xf numFmtId="0" fontId="73" fillId="27" borderId="0" applyNumberFormat="0" applyBorder="0" applyAlignment="0" applyProtection="0">
      <alignment vertical="center"/>
    </xf>
    <xf numFmtId="0" fontId="80" fillId="28" borderId="0" applyNumberFormat="0" applyBorder="0" applyAlignment="0" applyProtection="0">
      <alignment vertical="center"/>
    </xf>
    <xf numFmtId="0" fontId="68" fillId="11" borderId="0" applyNumberFormat="0" applyBorder="0" applyAlignment="0" applyProtection="0">
      <alignment vertical="center"/>
    </xf>
    <xf numFmtId="0" fontId="87" fillId="0" borderId="27" applyNumberFormat="0" applyFill="0" applyAlignment="0" applyProtection="0">
      <alignment vertical="center"/>
    </xf>
    <xf numFmtId="0" fontId="88" fillId="0" borderId="28" applyNumberFormat="0" applyFill="0" applyAlignment="0" applyProtection="0">
      <alignment vertical="center"/>
    </xf>
    <xf numFmtId="0" fontId="89" fillId="29" borderId="0" applyNumberFormat="0" applyBorder="0" applyAlignment="0" applyProtection="0">
      <alignment vertical="center"/>
    </xf>
    <xf numFmtId="0" fontId="0" fillId="0" borderId="0">
      <alignment vertical="center"/>
    </xf>
    <xf numFmtId="0" fontId="0" fillId="0" borderId="0"/>
    <xf numFmtId="0" fontId="69" fillId="12" borderId="0" applyNumberFormat="0" applyBorder="0" applyAlignment="0" applyProtection="0">
      <alignment vertical="center"/>
    </xf>
    <xf numFmtId="0" fontId="0" fillId="0" borderId="0">
      <alignment vertical="center"/>
    </xf>
    <xf numFmtId="0" fontId="63" fillId="12" borderId="0" applyNumberFormat="0" applyBorder="0" applyAlignment="0" applyProtection="0">
      <alignment vertical="center"/>
    </xf>
    <xf numFmtId="0" fontId="90" fillId="30" borderId="0" applyNumberFormat="0" applyBorder="0" applyAlignment="0" applyProtection="0">
      <alignment vertical="center"/>
    </xf>
    <xf numFmtId="0" fontId="0" fillId="0" borderId="0"/>
    <xf numFmtId="0" fontId="73" fillId="31" borderId="0" applyNumberFormat="0" applyBorder="0" applyAlignment="0" applyProtection="0">
      <alignment vertical="center"/>
    </xf>
    <xf numFmtId="0" fontId="75" fillId="17" borderId="22" applyNumberFormat="0" applyAlignment="0" applyProtection="0">
      <alignment vertical="center"/>
    </xf>
    <xf numFmtId="0" fontId="0" fillId="0" borderId="0"/>
    <xf numFmtId="0" fontId="0" fillId="0" borderId="0"/>
    <xf numFmtId="0" fontId="80" fillId="32" borderId="0" applyNumberFormat="0" applyBorder="0" applyAlignment="0" applyProtection="0">
      <alignment vertical="center"/>
    </xf>
    <xf numFmtId="0" fontId="0" fillId="0" borderId="0">
      <alignment vertical="center"/>
    </xf>
    <xf numFmtId="0" fontId="73" fillId="33" borderId="0" applyNumberFormat="0" applyBorder="0" applyAlignment="0" applyProtection="0">
      <alignment vertical="center"/>
    </xf>
    <xf numFmtId="0" fontId="63" fillId="10" borderId="0" applyNumberFormat="0" applyBorder="0" applyAlignment="0" applyProtection="0">
      <alignment vertical="center"/>
    </xf>
    <xf numFmtId="0" fontId="0" fillId="0" borderId="0"/>
    <xf numFmtId="0" fontId="0" fillId="0" borderId="0">
      <alignment vertical="center"/>
    </xf>
    <xf numFmtId="0" fontId="0" fillId="0" borderId="0"/>
    <xf numFmtId="0" fontId="73" fillId="34" borderId="0" applyNumberFormat="0" applyBorder="0" applyAlignment="0" applyProtection="0">
      <alignment vertical="center"/>
    </xf>
    <xf numFmtId="0" fontId="0" fillId="0" borderId="0">
      <alignment vertical="center"/>
    </xf>
    <xf numFmtId="0" fontId="73" fillId="35" borderId="0" applyNumberFormat="0" applyBorder="0" applyAlignment="0" applyProtection="0">
      <alignment vertical="center"/>
    </xf>
    <xf numFmtId="0" fontId="0" fillId="0" borderId="0"/>
    <xf numFmtId="0" fontId="73" fillId="36" borderId="0" applyNumberFormat="0" applyBorder="0" applyAlignment="0" applyProtection="0">
      <alignment vertical="center"/>
    </xf>
    <xf numFmtId="0" fontId="80" fillId="37" borderId="0" applyNumberFormat="0" applyBorder="0" applyAlignment="0" applyProtection="0">
      <alignment vertical="center"/>
    </xf>
    <xf numFmtId="0" fontId="0" fillId="0" borderId="0">
      <alignment vertical="center"/>
    </xf>
    <xf numFmtId="0" fontId="80" fillId="38" borderId="0" applyNumberFormat="0" applyBorder="0" applyAlignment="0" applyProtection="0">
      <alignment vertical="center"/>
    </xf>
    <xf numFmtId="0" fontId="0" fillId="0" borderId="0"/>
    <xf numFmtId="0" fontId="73" fillId="39" borderId="0" applyNumberFormat="0" applyBorder="0" applyAlignment="0" applyProtection="0">
      <alignment vertical="center"/>
    </xf>
    <xf numFmtId="0" fontId="0" fillId="0" borderId="0">
      <alignment vertical="center"/>
    </xf>
    <xf numFmtId="0" fontId="73" fillId="40" borderId="0" applyNumberFormat="0" applyBorder="0" applyAlignment="0" applyProtection="0">
      <alignment vertical="center"/>
    </xf>
    <xf numFmtId="0" fontId="0" fillId="0" borderId="0">
      <alignment vertical="center"/>
    </xf>
    <xf numFmtId="0" fontId="80" fillId="41" borderId="0" applyNumberFormat="0" applyBorder="0" applyAlignment="0" applyProtection="0">
      <alignment vertical="center"/>
    </xf>
    <xf numFmtId="0" fontId="0" fillId="0" borderId="0">
      <alignment vertical="center"/>
    </xf>
    <xf numFmtId="0" fontId="73" fillId="42" borderId="0" applyNumberFormat="0" applyBorder="0" applyAlignment="0" applyProtection="0">
      <alignment vertical="center"/>
    </xf>
    <xf numFmtId="0" fontId="0" fillId="0" borderId="0">
      <alignment vertical="center"/>
    </xf>
    <xf numFmtId="0" fontId="80" fillId="43" borderId="0" applyNumberFormat="0" applyBorder="0" applyAlignment="0" applyProtection="0">
      <alignment vertical="center"/>
    </xf>
    <xf numFmtId="0" fontId="0" fillId="0" borderId="0"/>
    <xf numFmtId="0" fontId="0" fillId="0" borderId="0"/>
    <xf numFmtId="0" fontId="80" fillId="44" borderId="0" applyNumberFormat="0" applyBorder="0" applyAlignment="0" applyProtection="0">
      <alignment vertical="center"/>
    </xf>
    <xf numFmtId="0" fontId="0" fillId="0" borderId="0"/>
    <xf numFmtId="0" fontId="69" fillId="12" borderId="0" applyNumberFormat="0" applyBorder="0" applyAlignment="0" applyProtection="0">
      <alignment vertical="center"/>
    </xf>
    <xf numFmtId="0" fontId="0" fillId="0" borderId="0">
      <alignment vertical="center"/>
    </xf>
    <xf numFmtId="0" fontId="63" fillId="12" borderId="0" applyNumberFormat="0" applyBorder="0" applyAlignment="0" applyProtection="0">
      <alignment vertical="center"/>
    </xf>
    <xf numFmtId="0" fontId="73" fillId="46" borderId="0" applyNumberFormat="0" applyBorder="0" applyAlignment="0" applyProtection="0">
      <alignment vertical="center"/>
    </xf>
    <xf numFmtId="0" fontId="0" fillId="0" borderId="0"/>
    <xf numFmtId="0" fontId="80" fillId="47" borderId="0" applyNumberFormat="0" applyBorder="0" applyAlignment="0" applyProtection="0">
      <alignment vertical="center"/>
    </xf>
    <xf numFmtId="0" fontId="0" fillId="0" borderId="0">
      <alignment vertical="center"/>
    </xf>
    <xf numFmtId="0" fontId="0" fillId="0" borderId="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9" fontId="63" fillId="0" borderId="0" applyFont="0" applyFill="0" applyBorder="0" applyAlignment="0" applyProtection="0">
      <alignment vertical="center"/>
    </xf>
    <xf numFmtId="0" fontId="0" fillId="0" borderId="0"/>
    <xf numFmtId="0" fontId="92" fillId="0" borderId="0">
      <alignment vertical="center"/>
    </xf>
    <xf numFmtId="43" fontId="63" fillId="0" borderId="0" applyFont="0" applyFill="0" applyBorder="0" applyAlignment="0" applyProtection="0">
      <alignment vertical="center"/>
    </xf>
    <xf numFmtId="0" fontId="93" fillId="0" borderId="0" applyNumberFormat="0" applyFill="0" applyBorder="0" applyAlignment="0" applyProtection="0">
      <alignment vertical="center"/>
    </xf>
    <xf numFmtId="0" fontId="49" fillId="0" borderId="0">
      <alignment vertical="center"/>
    </xf>
    <xf numFmtId="0" fontId="49" fillId="0" borderId="0"/>
    <xf numFmtId="0" fontId="63" fillId="11" borderId="0" applyNumberFormat="0" applyBorder="0" applyAlignment="0" applyProtection="0">
      <alignment vertical="center"/>
    </xf>
    <xf numFmtId="0" fontId="0" fillId="0" borderId="0"/>
    <xf numFmtId="0" fontId="63" fillId="2" borderId="0" applyNumberFormat="0" applyBorder="0" applyAlignment="0" applyProtection="0">
      <alignment vertical="center"/>
    </xf>
    <xf numFmtId="0" fontId="0" fillId="0" borderId="0"/>
    <xf numFmtId="0" fontId="63" fillId="2" borderId="0" applyNumberFormat="0" applyBorder="0" applyAlignment="0" applyProtection="0">
      <alignment vertical="center"/>
    </xf>
    <xf numFmtId="0" fontId="0" fillId="0" borderId="0">
      <alignment vertical="center"/>
    </xf>
    <xf numFmtId="0" fontId="68" fillId="11" borderId="0" applyNumberFormat="0" applyBorder="0" applyAlignment="0" applyProtection="0">
      <alignment vertical="center"/>
    </xf>
    <xf numFmtId="9" fontId="0" fillId="0" borderId="0" applyFont="0" applyFill="0" applyBorder="0" applyAlignment="0" applyProtection="0"/>
    <xf numFmtId="0" fontId="92" fillId="0" borderId="0"/>
    <xf numFmtId="0" fontId="68" fillId="11" borderId="0" applyNumberFormat="0" applyBorder="0" applyAlignment="0" applyProtection="0">
      <alignment vertical="center"/>
    </xf>
    <xf numFmtId="0" fontId="63" fillId="11" borderId="0" applyNumberFormat="0" applyBorder="0" applyAlignment="0" applyProtection="0">
      <alignment vertical="center"/>
    </xf>
    <xf numFmtId="0" fontId="91" fillId="0" borderId="29" applyNumberFormat="0" applyFill="0" applyAlignment="0" applyProtection="0">
      <alignment vertical="center"/>
    </xf>
    <xf numFmtId="0" fontId="72" fillId="0" borderId="0"/>
    <xf numFmtId="0" fontId="0" fillId="0" borderId="0">
      <alignment vertical="center"/>
    </xf>
    <xf numFmtId="0" fontId="0" fillId="0" borderId="0"/>
    <xf numFmtId="0" fontId="63" fillId="2" borderId="0" applyNumberFormat="0" applyBorder="0" applyAlignment="0" applyProtection="0">
      <alignment vertical="center"/>
    </xf>
    <xf numFmtId="0" fontId="63" fillId="2" borderId="0" applyNumberFormat="0" applyBorder="0" applyAlignment="0" applyProtection="0">
      <alignment vertical="center"/>
    </xf>
    <xf numFmtId="0" fontId="0" fillId="0" borderId="0"/>
    <xf numFmtId="0" fontId="63" fillId="11" borderId="0" applyNumberFormat="0" applyBorder="0" applyAlignment="0" applyProtection="0">
      <alignment vertical="center"/>
    </xf>
    <xf numFmtId="0" fontId="0" fillId="0" borderId="0">
      <alignment vertical="center"/>
    </xf>
    <xf numFmtId="0" fontId="63" fillId="12" borderId="0" applyNumberFormat="0" applyBorder="0" applyAlignment="0" applyProtection="0">
      <alignment vertical="center"/>
    </xf>
    <xf numFmtId="0" fontId="94" fillId="11" borderId="0" applyNumberFormat="0" applyBorder="0" applyAlignment="0" applyProtection="0">
      <alignment vertical="center"/>
    </xf>
    <xf numFmtId="0" fontId="0" fillId="0" borderId="0">
      <alignment vertical="center"/>
    </xf>
    <xf numFmtId="0" fontId="63" fillId="12" borderId="0" applyNumberFormat="0" applyBorder="0" applyAlignment="0" applyProtection="0">
      <alignment vertical="center"/>
    </xf>
    <xf numFmtId="0" fontId="66" fillId="9" borderId="0" applyNumberFormat="0" applyBorder="0" applyAlignment="0" applyProtection="0">
      <alignment vertical="center"/>
    </xf>
    <xf numFmtId="0" fontId="0" fillId="0" borderId="0"/>
    <xf numFmtId="0" fontId="0" fillId="0" borderId="0">
      <alignment vertical="center"/>
    </xf>
    <xf numFmtId="0" fontId="63" fillId="12" borderId="0" applyNumberFormat="0" applyBorder="0" applyAlignment="0" applyProtection="0">
      <alignment vertical="center"/>
    </xf>
    <xf numFmtId="0" fontId="0" fillId="0" borderId="0">
      <alignment vertical="center"/>
    </xf>
    <xf numFmtId="0" fontId="63" fillId="10" borderId="0" applyNumberFormat="0" applyBorder="0" applyAlignment="0" applyProtection="0">
      <alignment vertical="center"/>
    </xf>
    <xf numFmtId="0" fontId="0" fillId="0" borderId="0">
      <alignment vertical="center"/>
    </xf>
    <xf numFmtId="0" fontId="63" fillId="10" borderId="0" applyNumberFormat="0" applyBorder="0" applyAlignment="0" applyProtection="0">
      <alignment vertical="center"/>
    </xf>
    <xf numFmtId="0" fontId="0" fillId="0" borderId="0">
      <alignment vertical="center"/>
    </xf>
    <xf numFmtId="0" fontId="63" fillId="10" borderId="0" applyNumberFormat="0" applyBorder="0" applyAlignment="0" applyProtection="0">
      <alignment vertical="center"/>
    </xf>
    <xf numFmtId="0" fontId="0" fillId="0" borderId="0"/>
    <xf numFmtId="0" fontId="63" fillId="10" borderId="0" applyNumberFormat="0" applyBorder="0" applyAlignment="0" applyProtection="0">
      <alignment vertical="center"/>
    </xf>
    <xf numFmtId="0" fontId="66" fillId="13" borderId="0" applyNumberFormat="0" applyBorder="0" applyAlignment="0" applyProtection="0">
      <alignment vertical="center"/>
    </xf>
    <xf numFmtId="0" fontId="0" fillId="0" borderId="0"/>
    <xf numFmtId="0" fontId="63" fillId="10" borderId="0" applyNumberFormat="0" applyBorder="0" applyAlignment="0" applyProtection="0">
      <alignment vertical="center"/>
    </xf>
    <xf numFmtId="0" fontId="0" fillId="0" borderId="0"/>
    <xf numFmtId="0" fontId="1" fillId="0" borderId="0"/>
    <xf numFmtId="0" fontId="0" fillId="0" borderId="0">
      <alignment vertical="center"/>
    </xf>
    <xf numFmtId="0" fontId="63" fillId="49" borderId="0" applyNumberFormat="0" applyBorder="0" applyAlignment="0" applyProtection="0">
      <alignment vertical="center"/>
    </xf>
    <xf numFmtId="0" fontId="0" fillId="0" borderId="0">
      <alignment vertical="center"/>
    </xf>
    <xf numFmtId="0" fontId="63" fillId="49" borderId="0" applyNumberFormat="0" applyBorder="0" applyAlignment="0" applyProtection="0">
      <alignment vertical="center"/>
    </xf>
    <xf numFmtId="0" fontId="0" fillId="0" borderId="0"/>
    <xf numFmtId="0" fontId="0" fillId="0" borderId="0"/>
    <xf numFmtId="0" fontId="0" fillId="0" borderId="0">
      <alignment vertical="center"/>
    </xf>
    <xf numFmtId="0" fontId="63" fillId="49" borderId="0" applyNumberFormat="0" applyBorder="0" applyAlignment="0" applyProtection="0">
      <alignment vertical="center"/>
    </xf>
    <xf numFmtId="0" fontId="0" fillId="0" borderId="0"/>
    <xf numFmtId="0" fontId="63" fillId="49" borderId="0" applyNumberFormat="0" applyBorder="0" applyAlignment="0" applyProtection="0">
      <alignment vertical="center"/>
    </xf>
    <xf numFmtId="0" fontId="66" fillId="51" borderId="0" applyNumberFormat="0" applyBorder="0" applyAlignment="0" applyProtection="0">
      <alignment vertical="center"/>
    </xf>
    <xf numFmtId="0" fontId="0" fillId="0" borderId="0"/>
    <xf numFmtId="0" fontId="63" fillId="49" borderId="0" applyNumberFormat="0" applyBorder="0" applyAlignment="0" applyProtection="0">
      <alignment vertical="center"/>
    </xf>
    <xf numFmtId="0" fontId="63" fillId="45" borderId="0" applyNumberFormat="0" applyBorder="0" applyAlignment="0" applyProtection="0">
      <alignment vertical="center"/>
    </xf>
    <xf numFmtId="0" fontId="0" fillId="0" borderId="0">
      <alignment vertical="center"/>
    </xf>
    <xf numFmtId="0" fontId="63" fillId="45" borderId="0" applyNumberFormat="0" applyBorder="0" applyAlignment="0" applyProtection="0">
      <alignment vertical="center"/>
    </xf>
    <xf numFmtId="0" fontId="0" fillId="0" borderId="0"/>
    <xf numFmtId="0" fontId="63" fillId="10" borderId="0" applyNumberFormat="0" applyBorder="0" applyAlignment="0" applyProtection="0">
      <alignment vertical="center"/>
    </xf>
    <xf numFmtId="0" fontId="63" fillId="45" borderId="0" applyNumberFormat="0" applyBorder="0" applyAlignment="0" applyProtection="0">
      <alignment vertical="center"/>
    </xf>
    <xf numFmtId="0" fontId="63" fillId="48" borderId="0" applyNumberFormat="0" applyBorder="0" applyAlignment="0" applyProtection="0">
      <alignment vertical="center"/>
    </xf>
    <xf numFmtId="0" fontId="63" fillId="45" borderId="0" applyNumberFormat="0" applyBorder="0" applyAlignment="0" applyProtection="0">
      <alignment vertical="center"/>
    </xf>
    <xf numFmtId="0" fontId="66" fillId="50" borderId="0" applyNumberFormat="0" applyBorder="0" applyAlignment="0" applyProtection="0">
      <alignment vertical="center"/>
    </xf>
    <xf numFmtId="0" fontId="0" fillId="0" borderId="0"/>
    <xf numFmtId="0" fontId="63" fillId="45" borderId="0" applyNumberFormat="0" applyBorder="0" applyAlignment="0" applyProtection="0">
      <alignment vertical="center"/>
    </xf>
    <xf numFmtId="0" fontId="0" fillId="0" borderId="0">
      <alignment vertical="center"/>
    </xf>
    <xf numFmtId="0" fontId="63" fillId="48" borderId="0" applyNumberFormat="0" applyBorder="0" applyAlignment="0" applyProtection="0">
      <alignment vertical="center"/>
    </xf>
    <xf numFmtId="0" fontId="0" fillId="0" borderId="0">
      <alignment vertical="center"/>
    </xf>
    <xf numFmtId="0" fontId="63" fillId="48" borderId="0" applyNumberFormat="0" applyBorder="0" applyAlignment="0" applyProtection="0">
      <alignment vertical="center"/>
    </xf>
    <xf numFmtId="0" fontId="0" fillId="0" borderId="0">
      <alignment vertical="center"/>
    </xf>
    <xf numFmtId="0" fontId="0" fillId="0" borderId="0">
      <alignment vertical="center"/>
    </xf>
    <xf numFmtId="0" fontId="63" fillId="48" borderId="0" applyNumberFormat="0" applyBorder="0" applyAlignment="0" applyProtection="0">
      <alignment vertical="center"/>
    </xf>
    <xf numFmtId="0" fontId="0" fillId="0" borderId="0">
      <alignment vertical="center"/>
    </xf>
    <xf numFmtId="0" fontId="0" fillId="0" borderId="0">
      <alignment vertical="center"/>
    </xf>
    <xf numFmtId="0" fontId="63" fillId="4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3" fillId="48" borderId="0" applyNumberFormat="0" applyBorder="0" applyAlignment="0" applyProtection="0">
      <alignment vertical="center"/>
    </xf>
    <xf numFmtId="0" fontId="0" fillId="0" borderId="0">
      <alignment vertical="center"/>
    </xf>
    <xf numFmtId="0" fontId="63" fillId="13" borderId="0" applyNumberFormat="0" applyBorder="0" applyAlignment="0" applyProtection="0">
      <alignment vertical="center"/>
    </xf>
    <xf numFmtId="0" fontId="0" fillId="0" borderId="0">
      <alignment vertical="center"/>
    </xf>
    <xf numFmtId="0" fontId="63" fillId="13" borderId="0" applyNumberFormat="0" applyBorder="0" applyAlignment="0" applyProtection="0">
      <alignment vertical="center"/>
    </xf>
    <xf numFmtId="0" fontId="0" fillId="0" borderId="0">
      <alignment vertical="center"/>
    </xf>
    <xf numFmtId="0" fontId="63" fillId="13" borderId="0" applyNumberFormat="0" applyBorder="0" applyAlignment="0" applyProtection="0">
      <alignment vertical="center"/>
    </xf>
    <xf numFmtId="0" fontId="0" fillId="0" borderId="0">
      <alignment vertical="center"/>
    </xf>
    <xf numFmtId="0" fontId="63" fillId="13" borderId="0" applyNumberFormat="0" applyBorder="0" applyAlignment="0" applyProtection="0">
      <alignment vertical="center"/>
    </xf>
    <xf numFmtId="0" fontId="0" fillId="0" borderId="0"/>
    <xf numFmtId="0" fontId="0" fillId="0" borderId="0"/>
    <xf numFmtId="0" fontId="0" fillId="0" borderId="0">
      <alignment vertical="center"/>
    </xf>
    <xf numFmtId="0" fontId="63" fillId="13"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0" fillId="0" borderId="0">
      <alignment vertical="center"/>
    </xf>
    <xf numFmtId="0" fontId="0" fillId="0" borderId="0">
      <alignment vertical="center"/>
    </xf>
    <xf numFmtId="0" fontId="63" fillId="51" borderId="0" applyNumberFormat="0" applyBorder="0" applyAlignment="0" applyProtection="0">
      <alignment vertical="center"/>
    </xf>
    <xf numFmtId="0" fontId="0" fillId="0" borderId="0"/>
    <xf numFmtId="0" fontId="63" fillId="51" borderId="0" applyNumberFormat="0" applyBorder="0" applyAlignment="0" applyProtection="0">
      <alignment vertical="center"/>
    </xf>
    <xf numFmtId="0" fontId="0" fillId="0" borderId="0">
      <alignment vertical="center"/>
    </xf>
    <xf numFmtId="0" fontId="0" fillId="0" borderId="0"/>
    <xf numFmtId="0" fontId="93" fillId="0" borderId="0" applyNumberFormat="0" applyFill="0" applyBorder="0" applyAlignment="0" applyProtection="0">
      <alignment vertical="center"/>
    </xf>
    <xf numFmtId="0" fontId="63" fillId="1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63" fillId="10" borderId="0" applyNumberFormat="0" applyBorder="0" applyAlignment="0" applyProtection="0">
      <alignment vertical="center"/>
    </xf>
    <xf numFmtId="0" fontId="0" fillId="0" borderId="0"/>
    <xf numFmtId="0" fontId="0" fillId="0" borderId="0"/>
    <xf numFmtId="0" fontId="63" fillId="48" borderId="0" applyNumberFormat="0" applyBorder="0" applyAlignment="0" applyProtection="0">
      <alignment vertical="center"/>
    </xf>
    <xf numFmtId="0" fontId="66" fillId="50" borderId="0" applyNumberFormat="0" applyBorder="0" applyAlignment="0" applyProtection="0">
      <alignment vertical="center"/>
    </xf>
    <xf numFmtId="0" fontId="63" fillId="48" borderId="0" applyNumberFormat="0" applyBorder="0" applyAlignment="0" applyProtection="0">
      <alignment vertical="center"/>
    </xf>
    <xf numFmtId="0" fontId="0" fillId="0" borderId="0"/>
    <xf numFmtId="0" fontId="63" fillId="48" borderId="0" applyNumberFormat="0" applyBorder="0" applyAlignment="0" applyProtection="0">
      <alignment vertical="center"/>
    </xf>
    <xf numFmtId="0" fontId="66" fillId="52" borderId="0" applyNumberFormat="0" applyBorder="0" applyAlignment="0" applyProtection="0">
      <alignment vertical="center"/>
    </xf>
    <xf numFmtId="0" fontId="63" fillId="48"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0" fillId="0" borderId="0">
      <alignment vertical="center"/>
    </xf>
    <xf numFmtId="0" fontId="94" fillId="11" borderId="0" applyNumberFormat="0" applyBorder="0" applyAlignment="0" applyProtection="0">
      <alignment vertical="center"/>
    </xf>
    <xf numFmtId="0" fontId="63" fillId="53" borderId="0" applyNumberFormat="0" applyBorder="0" applyAlignment="0" applyProtection="0">
      <alignment vertical="center"/>
    </xf>
    <xf numFmtId="0" fontId="66" fillId="50"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0" fillId="0" borderId="0">
      <alignment vertical="center"/>
    </xf>
    <xf numFmtId="0" fontId="0" fillId="0" borderId="0">
      <alignment vertical="center"/>
    </xf>
    <xf numFmtId="0" fontId="66" fillId="9" borderId="0" applyNumberFormat="0" applyBorder="0" applyAlignment="0" applyProtection="0">
      <alignment vertical="center"/>
    </xf>
    <xf numFmtId="9" fontId="0" fillId="0" borderId="0" applyFont="0" applyFill="0" applyBorder="0" applyAlignment="0" applyProtection="0">
      <alignment vertical="center"/>
    </xf>
    <xf numFmtId="0" fontId="66" fillId="9" borderId="0" applyNumberFormat="0" applyBorder="0" applyAlignment="0" applyProtection="0">
      <alignment vertical="center"/>
    </xf>
    <xf numFmtId="0" fontId="63" fillId="54" borderId="30" applyNumberFormat="0" applyFont="0" applyAlignment="0" applyProtection="0">
      <alignment vertical="center"/>
    </xf>
    <xf numFmtId="0" fontId="0" fillId="0" borderId="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0" fillId="0" borderId="0"/>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1" fillId="0" borderId="0"/>
    <xf numFmtId="0" fontId="0" fillId="0" borderId="0"/>
    <xf numFmtId="0" fontId="0" fillId="0" borderId="0">
      <alignment vertical="center"/>
    </xf>
    <xf numFmtId="0" fontId="0" fillId="0" borderId="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0" fillId="0" borderId="0"/>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95" fillId="0" borderId="0" applyNumberFormat="0" applyFill="0" applyBorder="0" applyAlignment="0" applyProtection="0">
      <alignment vertical="center"/>
    </xf>
    <xf numFmtId="0" fontId="94" fillId="11" borderId="0" applyNumberFormat="0" applyBorder="0" applyAlignment="0" applyProtection="0">
      <alignment vertical="center"/>
    </xf>
    <xf numFmtId="0" fontId="0" fillId="0" borderId="0"/>
    <xf numFmtId="0" fontId="66" fillId="52" borderId="0" applyNumberFormat="0" applyBorder="0" applyAlignment="0" applyProtection="0">
      <alignment vertical="center"/>
    </xf>
    <xf numFmtId="0" fontId="67" fillId="11" borderId="0" applyNumberFormat="0" applyBorder="0" applyAlignment="0" applyProtection="0">
      <alignment vertical="center"/>
    </xf>
    <xf numFmtId="0" fontId="66" fillId="52"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96" fillId="0" borderId="0" applyNumberFormat="0" applyFill="0" applyBorder="0" applyAlignment="0" applyProtection="0">
      <alignment vertical="top"/>
    </xf>
    <xf numFmtId="0" fontId="0" fillId="0" borderId="0"/>
    <xf numFmtId="0" fontId="0" fillId="0" borderId="0"/>
    <xf numFmtId="0" fontId="94" fillId="11"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63" fillId="0" borderId="0" applyFont="0" applyFill="0" applyBorder="0" applyAlignment="0" applyProtection="0">
      <alignment vertical="center"/>
    </xf>
    <xf numFmtId="9" fontId="63" fillId="0" borderId="0" applyFont="0" applyFill="0" applyBorder="0" applyAlignment="0" applyProtection="0">
      <alignment vertical="center"/>
    </xf>
    <xf numFmtId="9" fontId="0" fillId="0" borderId="0" applyFont="0" applyFill="0" applyBorder="0" applyAlignment="0" applyProtection="0">
      <alignment vertical="center"/>
    </xf>
    <xf numFmtId="9" fontId="63"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63" fillId="0" borderId="0" applyFont="0" applyFill="0" applyBorder="0" applyAlignment="0" applyProtection="0">
      <alignment vertical="center"/>
    </xf>
    <xf numFmtId="9" fontId="63"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63" fillId="0" borderId="0" applyFont="0" applyFill="0" applyBorder="0" applyAlignment="0" applyProtection="0">
      <alignment vertical="center"/>
    </xf>
    <xf numFmtId="0" fontId="0" fillId="0" borderId="0"/>
    <xf numFmtId="0" fontId="0" fillId="0" borderId="0">
      <alignment vertical="center"/>
    </xf>
    <xf numFmtId="9" fontId="63"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91" fillId="0" borderId="29" applyNumberFormat="0" applyFill="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97" fillId="0" borderId="31" applyNumberFormat="0" applyFill="0" applyAlignment="0" applyProtection="0">
      <alignment vertical="center"/>
    </xf>
    <xf numFmtId="0" fontId="97" fillId="0" borderId="31" applyNumberFormat="0" applyFill="0" applyAlignment="0" applyProtection="0">
      <alignment vertical="center"/>
    </xf>
    <xf numFmtId="0" fontId="97" fillId="0" borderId="31" applyNumberFormat="0" applyFill="0" applyAlignment="0" applyProtection="0">
      <alignment vertical="center"/>
    </xf>
    <xf numFmtId="0" fontId="97" fillId="0" borderId="31" applyNumberFormat="0" applyFill="0" applyAlignment="0" applyProtection="0">
      <alignment vertical="center"/>
    </xf>
    <xf numFmtId="0" fontId="94" fillId="11" borderId="0" applyNumberFormat="0" applyBorder="0" applyAlignment="0" applyProtection="0">
      <alignment vertical="center"/>
    </xf>
    <xf numFmtId="0" fontId="97" fillId="0" borderId="31" applyNumberFormat="0" applyFill="0" applyAlignment="0" applyProtection="0">
      <alignment vertical="center"/>
    </xf>
    <xf numFmtId="0" fontId="0" fillId="0" borderId="0"/>
    <xf numFmtId="0" fontId="91" fillId="0" borderId="29" applyNumberFormat="0" applyFill="0" applyAlignment="0" applyProtection="0">
      <alignment vertical="center"/>
    </xf>
    <xf numFmtId="0" fontId="0" fillId="0" borderId="0">
      <alignment vertical="center"/>
    </xf>
    <xf numFmtId="0" fontId="0" fillId="0" borderId="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93" fillId="0" borderId="32" applyNumberFormat="0" applyFill="0" applyAlignment="0" applyProtection="0">
      <alignment vertical="center"/>
    </xf>
    <xf numFmtId="0" fontId="93" fillId="0" borderId="32" applyNumberFormat="0" applyFill="0" applyAlignment="0" applyProtection="0">
      <alignment vertical="center"/>
    </xf>
    <xf numFmtId="0" fontId="93" fillId="0" borderId="32" applyNumberFormat="0" applyFill="0" applyAlignment="0" applyProtection="0">
      <alignment vertical="center"/>
    </xf>
    <xf numFmtId="0" fontId="93" fillId="0" borderId="32" applyNumberFormat="0" applyFill="0" applyAlignment="0" applyProtection="0">
      <alignment vertical="center"/>
    </xf>
    <xf numFmtId="0" fontId="0" fillId="0" borderId="0"/>
    <xf numFmtId="0" fontId="93" fillId="0" borderId="32" applyNumberFormat="0" applyFill="0" applyAlignment="0" applyProtection="0">
      <alignment vertical="center"/>
    </xf>
    <xf numFmtId="43" fontId="63" fillId="0" borderId="0" applyFont="0" applyFill="0" applyBorder="0" applyAlignment="0" applyProtection="0">
      <alignment vertical="center"/>
    </xf>
    <xf numFmtId="0" fontId="93" fillId="0" borderId="0" applyNumberFormat="0" applyFill="0" applyBorder="0" applyAlignment="0" applyProtection="0">
      <alignment vertical="center"/>
    </xf>
    <xf numFmtId="43" fontId="63" fillId="0" borderId="0" applyFont="0" applyFill="0" applyBorder="0" applyAlignment="0" applyProtection="0">
      <alignment vertical="center"/>
    </xf>
    <xf numFmtId="0" fontId="93" fillId="0" borderId="0" applyNumberFormat="0" applyFill="0" applyBorder="0" applyAlignment="0" applyProtection="0">
      <alignment vertical="center"/>
    </xf>
    <xf numFmtId="43" fontId="63" fillId="0" borderId="0" applyFont="0" applyFill="0" applyBorder="0" applyAlignment="0" applyProtection="0">
      <alignment vertical="center"/>
    </xf>
    <xf numFmtId="0" fontId="93"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94" fillId="11" borderId="0" applyNumberFormat="0" applyBorder="0" applyAlignment="0" applyProtection="0">
      <alignment vertical="center"/>
    </xf>
    <xf numFmtId="0" fontId="0" fillId="0" borderId="0">
      <alignment vertical="center"/>
    </xf>
    <xf numFmtId="0" fontId="94" fillId="11" borderId="0" applyNumberFormat="0" applyBorder="0" applyAlignment="0" applyProtection="0">
      <alignment vertical="center"/>
    </xf>
    <xf numFmtId="0" fontId="94" fillId="11" borderId="0" applyNumberFormat="0" applyBorder="0" applyAlignment="0" applyProtection="0">
      <alignment vertical="center"/>
    </xf>
    <xf numFmtId="0" fontId="0" fillId="0" borderId="0">
      <alignment vertical="center"/>
    </xf>
    <xf numFmtId="0" fontId="94" fillId="11" borderId="0" applyNumberFormat="0" applyBorder="0" applyAlignment="0" applyProtection="0">
      <alignment vertical="center"/>
    </xf>
    <xf numFmtId="0" fontId="94" fillId="11" borderId="0" applyNumberFormat="0" applyBorder="0" applyAlignment="0" applyProtection="0">
      <alignment vertical="center"/>
    </xf>
    <xf numFmtId="0" fontId="0" fillId="0" borderId="0"/>
    <xf numFmtId="0" fontId="94" fillId="11" borderId="0" applyNumberFormat="0" applyBorder="0" applyAlignment="0" applyProtection="0">
      <alignment vertical="center"/>
    </xf>
    <xf numFmtId="0" fontId="94" fillId="11" borderId="0" applyNumberFormat="0" applyBorder="0" applyAlignment="0" applyProtection="0">
      <alignment vertical="center"/>
    </xf>
    <xf numFmtId="0" fontId="94" fillId="11" borderId="0" applyNumberFormat="0" applyBorder="0" applyAlignment="0" applyProtection="0">
      <alignment vertical="center"/>
    </xf>
    <xf numFmtId="0" fontId="0" fillId="0" borderId="0"/>
    <xf numFmtId="0" fontId="94" fillId="11" borderId="0" applyNumberFormat="0" applyBorder="0" applyAlignment="0" applyProtection="0">
      <alignment vertical="center"/>
    </xf>
    <xf numFmtId="0" fontId="94" fillId="11" borderId="0" applyNumberFormat="0" applyBorder="0" applyAlignment="0" applyProtection="0">
      <alignment vertical="center"/>
    </xf>
    <xf numFmtId="0" fontId="0" fillId="0" borderId="0">
      <alignment vertical="center"/>
    </xf>
    <xf numFmtId="0" fontId="94" fillId="11" borderId="0" applyNumberFormat="0" applyBorder="0" applyAlignment="0" applyProtection="0">
      <alignment vertical="center"/>
    </xf>
    <xf numFmtId="0" fontId="94" fillId="11" borderId="0" applyNumberFormat="0" applyBorder="0" applyAlignment="0" applyProtection="0">
      <alignment vertical="center"/>
    </xf>
    <xf numFmtId="0" fontId="0" fillId="0" borderId="0">
      <alignment vertical="center"/>
    </xf>
    <xf numFmtId="0" fontId="0" fillId="0" borderId="0"/>
    <xf numFmtId="0" fontId="94" fillId="11" borderId="0" applyNumberFormat="0" applyBorder="0" applyAlignment="0" applyProtection="0">
      <alignment vertical="center"/>
    </xf>
    <xf numFmtId="0" fontId="94" fillId="11" borderId="0" applyNumberFormat="0" applyBorder="0" applyAlignment="0" applyProtection="0">
      <alignment vertical="center"/>
    </xf>
    <xf numFmtId="0" fontId="67" fillId="11" borderId="0" applyNumberFormat="0" applyBorder="0" applyAlignment="0" applyProtection="0">
      <alignment vertical="center"/>
    </xf>
    <xf numFmtId="0" fontId="0" fillId="0" borderId="0"/>
    <xf numFmtId="0" fontId="67" fillId="11" borderId="0" applyNumberFormat="0" applyBorder="0" applyAlignment="0" applyProtection="0">
      <alignment vertical="center"/>
    </xf>
    <xf numFmtId="0" fontId="0" fillId="0" borderId="0"/>
    <xf numFmtId="0" fontId="0" fillId="0" borderId="0">
      <alignment vertical="center"/>
    </xf>
    <xf numFmtId="0" fontId="67" fillId="11" borderId="0" applyNumberFormat="0" applyBorder="0" applyAlignment="0" applyProtection="0">
      <alignment vertical="center"/>
    </xf>
    <xf numFmtId="0" fontId="67" fillId="11" borderId="0" applyNumberFormat="0" applyBorder="0" applyAlignment="0" applyProtection="0">
      <alignment vertical="center"/>
    </xf>
    <xf numFmtId="0" fontId="68" fillId="11" borderId="0" applyNumberFormat="0" applyBorder="0" applyAlignment="0" applyProtection="0">
      <alignment vertical="center"/>
    </xf>
    <xf numFmtId="0" fontId="0" fillId="0" borderId="0"/>
    <xf numFmtId="0" fontId="67" fillId="11" borderId="0" applyNumberFormat="0" applyBorder="0" applyAlignment="0" applyProtection="0">
      <alignment vertical="center"/>
    </xf>
    <xf numFmtId="0" fontId="67" fillId="11" borderId="0" applyNumberFormat="0" applyBorder="0" applyAlignment="0" applyProtection="0">
      <alignment vertical="center"/>
    </xf>
    <xf numFmtId="0" fontId="0" fillId="0" borderId="0">
      <alignment vertical="center"/>
    </xf>
    <xf numFmtId="0" fontId="0" fillId="0" borderId="0">
      <alignment vertical="center"/>
    </xf>
    <xf numFmtId="0" fontId="68" fillId="11" borderId="0" applyNumberFormat="0" applyBorder="0" applyAlignment="0" applyProtection="0">
      <alignment vertical="center"/>
    </xf>
    <xf numFmtId="0" fontId="6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69" fillId="12" borderId="0" applyNumberFormat="0" applyBorder="0" applyAlignment="0" applyProtection="0">
      <alignment vertical="center"/>
    </xf>
    <xf numFmtId="0" fontId="68" fillId="11" borderId="0" applyNumberFormat="0" applyBorder="0" applyAlignment="0" applyProtection="0">
      <alignment vertical="center"/>
    </xf>
    <xf numFmtId="0" fontId="0" fillId="0" borderId="0"/>
    <xf numFmtId="0" fontId="68" fillId="11" borderId="0" applyNumberFormat="0" applyBorder="0" applyAlignment="0" applyProtection="0">
      <alignment vertical="center"/>
    </xf>
    <xf numFmtId="0" fontId="0" fillId="0" borderId="0"/>
    <xf numFmtId="0" fontId="0" fillId="0" borderId="0"/>
    <xf numFmtId="0" fontId="68" fillId="11" borderId="0" applyNumberFormat="0" applyBorder="0" applyAlignment="0" applyProtection="0">
      <alignment vertical="center"/>
    </xf>
    <xf numFmtId="0" fontId="1"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1" fillId="0" borderId="0">
      <alignment vertical="center"/>
    </xf>
    <xf numFmtId="0" fontId="1" fillId="0" borderId="0"/>
    <xf numFmtId="0" fontId="1" fillId="0" borderId="0"/>
    <xf numFmtId="0" fontId="0" fillId="0" borderId="0">
      <alignment vertical="center"/>
    </xf>
    <xf numFmtId="0" fontId="1"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xf numFmtId="0" fontId="2"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99" fillId="1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69" fillId="1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101" fillId="45" borderId="33" applyNumberFormat="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63" fillId="54" borderId="30" applyNumberFormat="0" applyFont="0" applyAlignment="0" applyProtection="0">
      <alignment vertical="center"/>
    </xf>
    <xf numFmtId="0" fontId="0" fillId="0" borderId="0"/>
    <xf numFmtId="0" fontId="75" fillId="17" borderId="22" applyNumberFormat="0" applyAlignment="0" applyProtection="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100" fillId="0" borderId="0" applyNumberFormat="0" applyFill="0" applyBorder="0" applyAlignment="0" applyProtection="0">
      <alignment vertical="center"/>
    </xf>
    <xf numFmtId="0" fontId="0" fillId="0" borderId="0">
      <alignment vertical="center"/>
    </xf>
    <xf numFmtId="0" fontId="100" fillId="0" borderId="0" applyNumberFormat="0" applyFill="0" applyBorder="0" applyAlignment="0" applyProtection="0">
      <alignment vertical="center"/>
    </xf>
    <xf numFmtId="0" fontId="0" fillId="0" borderId="0"/>
    <xf numFmtId="0" fontId="100"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69" fillId="12" borderId="0" applyNumberFormat="0" applyBorder="0" applyAlignment="0" applyProtection="0">
      <alignment vertical="center"/>
    </xf>
    <xf numFmtId="0" fontId="0" fillId="0" borderId="0">
      <alignment vertical="center"/>
    </xf>
    <xf numFmtId="0" fontId="69" fillId="12" borderId="0" applyNumberFormat="0" applyBorder="0" applyAlignment="0" applyProtection="0">
      <alignment vertical="center"/>
    </xf>
    <xf numFmtId="0" fontId="0" fillId="0" borderId="0"/>
    <xf numFmtId="0" fontId="69" fillId="1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9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xf numFmtId="0" fontId="0" fillId="0" borderId="0"/>
    <xf numFmtId="0" fontId="2"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75" fillId="17" borderId="22" applyNumberFormat="0" applyAlignment="0" applyProtection="0">
      <alignment vertical="center"/>
    </xf>
    <xf numFmtId="0" fontId="0" fillId="0" borderId="0">
      <alignment vertical="center"/>
    </xf>
    <xf numFmtId="0" fontId="75" fillId="17" borderId="22" applyNumberFormat="0" applyAlignment="0" applyProtection="0">
      <alignment vertical="center"/>
    </xf>
    <xf numFmtId="0" fontId="0" fillId="0" borderId="0">
      <alignment vertical="center"/>
    </xf>
    <xf numFmtId="0" fontId="75" fillId="17" borderId="22" applyNumberFormat="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96"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xf numFmtId="0" fontId="0" fillId="0" borderId="0">
      <alignment vertical="center"/>
    </xf>
    <xf numFmtId="0" fontId="0" fillId="0" borderId="0">
      <alignment vertical="center"/>
    </xf>
    <xf numFmtId="0" fontId="0" fillId="0" borderId="0">
      <alignment vertical="center"/>
    </xf>
    <xf numFmtId="0" fontId="0" fillId="0" borderId="0"/>
    <xf numFmtId="0" fontId="101" fillId="45" borderId="33" applyNumberFormat="0" applyAlignment="0" applyProtection="0">
      <alignment vertical="center"/>
    </xf>
    <xf numFmtId="0" fontId="0" fillId="0" borderId="0">
      <alignment vertical="center"/>
    </xf>
    <xf numFmtId="0" fontId="0" fillId="0" borderId="0"/>
    <xf numFmtId="0" fontId="2" fillId="0" borderId="0"/>
    <xf numFmtId="0" fontId="0" fillId="0" borderId="0">
      <alignment vertical="center"/>
    </xf>
    <xf numFmtId="0" fontId="0" fillId="0" borderId="0">
      <alignment vertical="center"/>
    </xf>
    <xf numFmtId="0" fontId="0" fillId="0" borderId="0"/>
    <xf numFmtId="0" fontId="0" fillId="0" borderId="0"/>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xf numFmtId="0" fontId="0" fillId="0" borderId="0">
      <alignment vertical="center"/>
    </xf>
    <xf numFmtId="0" fontId="0" fillId="0" borderId="0"/>
    <xf numFmtId="0" fontId="0" fillId="0" borderId="0"/>
    <xf numFmtId="0" fontId="2" fillId="0" borderId="0"/>
    <xf numFmtId="0" fontId="0" fillId="0" borderId="0"/>
    <xf numFmtId="0" fontId="0" fillId="0" borderId="0">
      <alignment vertical="center"/>
    </xf>
    <xf numFmtId="0" fontId="0" fillId="0" borderId="0"/>
    <xf numFmtId="0" fontId="0" fillId="0" borderId="0"/>
    <xf numFmtId="0" fontId="2" fillId="0" borderId="0">
      <alignment vertical="center"/>
    </xf>
    <xf numFmtId="0" fontId="0" fillId="0" borderId="0">
      <alignment vertical="center"/>
    </xf>
    <xf numFmtId="0" fontId="2"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104" fillId="56" borderId="0" applyNumberFormat="0" applyBorder="0" applyAlignment="0" applyProtection="0">
      <alignment vertical="center"/>
    </xf>
    <xf numFmtId="0" fontId="2"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54" borderId="30" applyNumberFormat="0" applyFont="0" applyAlignment="0" applyProtection="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xf numFmtId="0" fontId="0" fillId="0" borderId="0"/>
    <xf numFmtId="0" fontId="2" fillId="0" borderId="0"/>
    <xf numFmtId="0" fontId="0" fillId="0" borderId="0"/>
    <xf numFmtId="0" fontId="2" fillId="0" borderId="0"/>
    <xf numFmtId="0" fontId="0" fillId="0" borderId="0"/>
    <xf numFmtId="0" fontId="2" fillId="0" borderId="0"/>
    <xf numFmtId="0" fontId="0" fillId="0" borderId="0"/>
    <xf numFmtId="0" fontId="2" fillId="0" borderId="0">
      <alignment vertical="center"/>
    </xf>
    <xf numFmtId="0" fontId="0" fillId="0" borderId="0"/>
    <xf numFmtId="0" fontId="2"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6" fillId="57" borderId="0" applyNumberFormat="0" applyBorder="0" applyAlignment="0" applyProtection="0">
      <alignment vertical="center"/>
    </xf>
    <xf numFmtId="0" fontId="0" fillId="0" borderId="0">
      <alignment vertical="center"/>
    </xf>
    <xf numFmtId="0" fontId="66"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66"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69" fillId="1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43" fontId="63"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69" fillId="1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05"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101" fillId="45" borderId="33"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41" fontId="63" fillId="0" borderId="0" applyFont="0" applyFill="0" applyBorder="0" applyAlignment="0" applyProtection="0">
      <alignment vertical="center"/>
    </xf>
    <xf numFmtId="0" fontId="0" fillId="0" borderId="0">
      <alignment vertical="center"/>
    </xf>
    <xf numFmtId="0" fontId="0" fillId="0" borderId="0"/>
    <xf numFmtId="0" fontId="101" fillId="45" borderId="33" applyNumberFormat="0" applyAlignment="0" applyProtection="0">
      <alignment vertical="center"/>
    </xf>
    <xf numFmtId="0" fontId="0" fillId="0" borderId="0">
      <alignment vertical="center"/>
    </xf>
    <xf numFmtId="0" fontId="101" fillId="45" borderId="33"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41" fontId="63" fillId="0" borderId="0" applyFont="0" applyFill="0" applyBorder="0" applyAlignment="0" applyProtection="0">
      <alignment vertical="center"/>
    </xf>
    <xf numFmtId="0" fontId="0" fillId="0" borderId="0"/>
    <xf numFmtId="0" fontId="0" fillId="0" borderId="0"/>
    <xf numFmtId="0" fontId="0" fillId="0" borderId="0"/>
    <xf numFmtId="0" fontId="2" fillId="0" borderId="0"/>
    <xf numFmtId="0" fontId="2" fillId="0" borderId="0"/>
    <xf numFmtId="0" fontId="2" fillId="0" borderId="0"/>
    <xf numFmtId="0" fontId="2" fillId="0" borderId="0"/>
    <xf numFmtId="0" fontId="2" fillId="0" borderId="0"/>
    <xf numFmtId="41" fontId="63" fillId="0" borderId="0" applyFont="0" applyFill="0" applyBorder="0" applyAlignment="0" applyProtection="0">
      <alignment vertical="center"/>
    </xf>
    <xf numFmtId="0" fontId="2" fillId="0" borderId="0"/>
    <xf numFmtId="0" fontId="2" fillId="0" borderId="0"/>
    <xf numFmtId="0" fontId="2"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69"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41" fontId="63" fillId="0" borderId="0" applyFont="0" applyFill="0" applyBorder="0" applyAlignment="0" applyProtection="0">
      <alignment vertical="center"/>
    </xf>
    <xf numFmtId="0" fontId="0" fillId="0" borderId="0">
      <alignment vertical="center"/>
    </xf>
    <xf numFmtId="41" fontId="63" fillId="0" borderId="0" applyFont="0" applyFill="0" applyBorder="0" applyAlignment="0" applyProtection="0">
      <alignment vertical="center"/>
    </xf>
    <xf numFmtId="0" fontId="0" fillId="0" borderId="0"/>
    <xf numFmtId="41" fontId="63" fillId="0" borderId="0" applyFont="0" applyFill="0" applyBorder="0" applyAlignment="0" applyProtection="0">
      <alignment vertical="center"/>
    </xf>
    <xf numFmtId="0" fontId="0" fillId="0" borderId="0"/>
    <xf numFmtId="41" fontId="63" fillId="0" borderId="0" applyFont="0" applyFill="0" applyBorder="0" applyAlignment="0" applyProtection="0">
      <alignment vertical="center"/>
    </xf>
    <xf numFmtId="0" fontId="0" fillId="0" borderId="0">
      <alignment vertical="center"/>
    </xf>
    <xf numFmtId="41" fontId="63"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02"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02"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102" fillId="0" borderId="0" applyNumberFormat="0" applyFill="0" applyBorder="0" applyAlignment="0" applyProtection="0">
      <alignment vertical="center"/>
    </xf>
    <xf numFmtId="0" fontId="0" fillId="0" borderId="0"/>
    <xf numFmtId="0" fontId="0" fillId="0" borderId="0">
      <alignment vertical="center"/>
    </xf>
    <xf numFmtId="0" fontId="102" fillId="0" borderId="0" applyNumberFormat="0" applyFill="0" applyBorder="0" applyAlignment="0" applyProtection="0">
      <alignment vertical="center"/>
    </xf>
    <xf numFmtId="0" fontId="0" fillId="0" borderId="0"/>
    <xf numFmtId="0" fontId="102"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41"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03" fillId="55" borderId="33" applyNumberFormat="0" applyAlignment="0" applyProtection="0">
      <alignment vertical="center"/>
    </xf>
    <xf numFmtId="0" fontId="0" fillId="0" borderId="0">
      <alignment vertical="center"/>
    </xf>
    <xf numFmtId="41"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106" fillId="0" borderId="0"/>
    <xf numFmtId="0" fontId="63"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63" fillId="54" borderId="30" applyNumberFormat="0" applyFont="0" applyAlignment="0" applyProtection="0">
      <alignment vertical="center"/>
    </xf>
    <xf numFmtId="0" fontId="0" fillId="0" borderId="0"/>
    <xf numFmtId="0" fontId="63" fillId="54" borderId="30" applyNumberFormat="0" applyFont="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99" fillId="1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66" fillId="58"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107" fillId="0" borderId="34" applyNumberFormat="0" applyFill="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99" fillId="12" borderId="0" applyNumberFormat="0" applyBorder="0" applyAlignment="0" applyProtection="0">
      <alignment vertical="center"/>
    </xf>
    <xf numFmtId="0" fontId="99" fillId="12" borderId="0" applyNumberFormat="0" applyBorder="0" applyAlignment="0" applyProtection="0">
      <alignment vertical="center"/>
    </xf>
    <xf numFmtId="0" fontId="99" fillId="12" borderId="0" applyNumberFormat="0" applyBorder="0" applyAlignment="0" applyProtection="0">
      <alignment vertical="center"/>
    </xf>
    <xf numFmtId="0" fontId="99" fillId="12" borderId="0" applyNumberFormat="0" applyBorder="0" applyAlignment="0" applyProtection="0">
      <alignment vertical="center"/>
    </xf>
    <xf numFmtId="0" fontId="99" fillId="12" borderId="0" applyNumberFormat="0" applyBorder="0" applyAlignment="0" applyProtection="0">
      <alignment vertical="center"/>
    </xf>
    <xf numFmtId="0" fontId="99"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0" fontId="107" fillId="0" borderId="34" applyNumberFormat="0" applyFill="0" applyAlignment="0" applyProtection="0">
      <alignment vertical="center"/>
    </xf>
    <xf numFmtId="0" fontId="107" fillId="0" borderId="34" applyNumberFormat="0" applyFill="0" applyAlignment="0" applyProtection="0">
      <alignment vertical="center"/>
    </xf>
    <xf numFmtId="0" fontId="107" fillId="0" borderId="34" applyNumberFormat="0" applyFill="0" applyAlignment="0" applyProtection="0">
      <alignment vertical="center"/>
    </xf>
    <xf numFmtId="0" fontId="107" fillId="0" borderId="34" applyNumberFormat="0" applyFill="0" applyAlignment="0" applyProtection="0">
      <alignment vertical="center"/>
    </xf>
    <xf numFmtId="0" fontId="103" fillId="55" borderId="33" applyNumberFormat="0" applyAlignment="0" applyProtection="0">
      <alignment vertical="center"/>
    </xf>
    <xf numFmtId="0" fontId="103" fillId="55" borderId="33" applyNumberFormat="0" applyAlignment="0" applyProtection="0">
      <alignment vertical="center"/>
    </xf>
    <xf numFmtId="0" fontId="103" fillId="55" borderId="33" applyNumberFormat="0" applyAlignment="0" applyProtection="0">
      <alignment vertical="center"/>
    </xf>
    <xf numFmtId="0" fontId="103" fillId="55" borderId="33" applyNumberFormat="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9" fillId="0" borderId="35" applyNumberFormat="0" applyFill="0" applyAlignment="0" applyProtection="0">
      <alignment vertical="center"/>
    </xf>
    <xf numFmtId="0" fontId="109" fillId="0" borderId="35" applyNumberFormat="0" applyFill="0" applyAlignment="0" applyProtection="0">
      <alignment vertical="center"/>
    </xf>
    <xf numFmtId="0" fontId="109" fillId="0" borderId="35" applyNumberFormat="0" applyFill="0" applyAlignment="0" applyProtection="0">
      <alignment vertical="center"/>
    </xf>
    <xf numFmtId="0" fontId="109" fillId="0" borderId="35" applyNumberFormat="0" applyFill="0" applyAlignment="0" applyProtection="0">
      <alignment vertical="center"/>
    </xf>
    <xf numFmtId="0" fontId="109" fillId="0" borderId="35" applyNumberFormat="0" applyFill="0" applyAlignment="0" applyProtection="0">
      <alignment vertical="center"/>
    </xf>
    <xf numFmtId="41" fontId="63" fillId="0" borderId="0" applyFont="0" applyFill="0" applyBorder="0" applyAlignment="0" applyProtection="0">
      <alignment vertical="center"/>
    </xf>
    <xf numFmtId="43" fontId="63" fillId="0" borderId="0" applyFont="0" applyFill="0" applyBorder="0" applyAlignment="0" applyProtection="0">
      <alignment vertical="center"/>
    </xf>
    <xf numFmtId="43" fontId="63" fillId="0" borderId="0" applyFont="0" applyFill="0" applyBorder="0" applyAlignment="0" applyProtection="0">
      <alignment vertical="center"/>
    </xf>
    <xf numFmtId="43" fontId="63"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63"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63"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63"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63" fillId="0" borderId="0" applyFont="0" applyFill="0" applyBorder="0" applyAlignment="0" applyProtection="0">
      <alignment vertical="center"/>
    </xf>
    <xf numFmtId="43" fontId="0" fillId="0" borderId="0" applyFont="0" applyFill="0" applyBorder="0" applyAlignment="0" applyProtection="0"/>
    <xf numFmtId="43" fontId="63"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1" fontId="63" fillId="0" borderId="0" applyFont="0" applyFill="0" applyBorder="0" applyAlignment="0" applyProtection="0">
      <alignment vertical="center"/>
    </xf>
    <xf numFmtId="41" fontId="0" fillId="0" borderId="0" applyFont="0" applyFill="0" applyBorder="0" applyAlignment="0" applyProtection="0"/>
    <xf numFmtId="41" fontId="63" fillId="0" borderId="0" applyFont="0" applyFill="0" applyBorder="0" applyAlignment="0" applyProtection="0">
      <alignment vertical="center"/>
    </xf>
    <xf numFmtId="41" fontId="0" fillId="0" borderId="0" applyFont="0" applyFill="0" applyBorder="0" applyAlignment="0" applyProtection="0"/>
    <xf numFmtId="41" fontId="63"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3"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63" fillId="59" borderId="0" applyNumberFormat="0" applyBorder="0" applyAlignment="0" applyProtection="0">
      <alignment vertical="center"/>
    </xf>
    <xf numFmtId="41" fontId="63"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3"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3" fillId="0" borderId="0" applyFont="0" applyFill="0" applyBorder="0" applyAlignment="0" applyProtection="0">
      <alignment vertical="center"/>
    </xf>
    <xf numFmtId="41" fontId="63"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3"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63" fillId="59" borderId="0" applyNumberFormat="0" applyBorder="0" applyAlignment="0" applyProtection="0">
      <alignment vertical="center"/>
    </xf>
    <xf numFmtId="41" fontId="63" fillId="0" borderId="0" applyFont="0" applyFill="0" applyBorder="0" applyAlignment="0" applyProtection="0">
      <alignment vertical="center"/>
    </xf>
    <xf numFmtId="41" fontId="63"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3"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63" fillId="59" borderId="0" applyNumberFormat="0" applyBorder="0" applyAlignment="0" applyProtection="0">
      <alignment vertical="center"/>
    </xf>
    <xf numFmtId="0" fontId="66" fillId="58" borderId="0" applyNumberFormat="0" applyBorder="0" applyAlignment="0" applyProtection="0">
      <alignment vertical="center"/>
    </xf>
    <xf numFmtId="0" fontId="66" fillId="58" borderId="0" applyNumberFormat="0" applyBorder="0" applyAlignment="0" applyProtection="0">
      <alignment vertical="center"/>
    </xf>
    <xf numFmtId="0" fontId="66" fillId="58" borderId="0" applyNumberFormat="0" applyBorder="0" applyAlignment="0" applyProtection="0">
      <alignment vertical="center"/>
    </xf>
    <xf numFmtId="0" fontId="66" fillId="58"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60" borderId="0" applyNumberFormat="0" applyBorder="0" applyAlignment="0" applyProtection="0">
      <alignment vertical="center"/>
    </xf>
    <xf numFmtId="0" fontId="66" fillId="60" borderId="0" applyNumberFormat="0" applyBorder="0" applyAlignment="0" applyProtection="0">
      <alignment vertical="center"/>
    </xf>
    <xf numFmtId="0" fontId="66" fillId="60" borderId="0" applyNumberFormat="0" applyBorder="0" applyAlignment="0" applyProtection="0">
      <alignment vertical="center"/>
    </xf>
    <xf numFmtId="0" fontId="66" fillId="60" borderId="0" applyNumberFormat="0" applyBorder="0" applyAlignment="0" applyProtection="0">
      <alignment vertical="center"/>
    </xf>
    <xf numFmtId="0" fontId="66" fillId="60" borderId="0" applyNumberFormat="0" applyBorder="0" applyAlignment="0" applyProtection="0">
      <alignment vertical="center"/>
    </xf>
    <xf numFmtId="0" fontId="104" fillId="56" borderId="0" applyNumberFormat="0" applyBorder="0" applyAlignment="0" applyProtection="0">
      <alignment vertical="center"/>
    </xf>
    <xf numFmtId="0" fontId="104" fillId="56" borderId="0" applyNumberFormat="0" applyBorder="0" applyAlignment="0" applyProtection="0">
      <alignment vertical="center"/>
    </xf>
    <xf numFmtId="0" fontId="104" fillId="56" borderId="0" applyNumberFormat="0" applyBorder="0" applyAlignment="0" applyProtection="0">
      <alignment vertical="center"/>
    </xf>
    <xf numFmtId="0" fontId="104" fillId="56" borderId="0" applyNumberFormat="0" applyBorder="0" applyAlignment="0" applyProtection="0">
      <alignment vertical="center"/>
    </xf>
    <xf numFmtId="0" fontId="110" fillId="55" borderId="36" applyNumberFormat="0" applyAlignment="0" applyProtection="0">
      <alignment vertical="center"/>
    </xf>
    <xf numFmtId="0" fontId="110" fillId="55" borderId="36" applyNumberFormat="0" applyAlignment="0" applyProtection="0">
      <alignment vertical="center"/>
    </xf>
    <xf numFmtId="0" fontId="110" fillId="55" borderId="36" applyNumberFormat="0" applyAlignment="0" applyProtection="0">
      <alignment vertical="center"/>
    </xf>
    <xf numFmtId="0" fontId="110" fillId="55" borderId="36" applyNumberFormat="0" applyAlignment="0" applyProtection="0">
      <alignment vertical="center"/>
    </xf>
    <xf numFmtId="0" fontId="110" fillId="55" borderId="36" applyNumberFormat="0" applyAlignment="0" applyProtection="0">
      <alignment vertical="center"/>
    </xf>
    <xf numFmtId="0" fontId="49" fillId="0" borderId="0"/>
    <xf numFmtId="0" fontId="92" fillId="0" borderId="0"/>
    <xf numFmtId="0" fontId="92" fillId="0" borderId="0">
      <alignment vertical="center"/>
    </xf>
    <xf numFmtId="0" fontId="0" fillId="54" borderId="30" applyNumberFormat="0" applyFont="0" applyAlignment="0" applyProtection="0">
      <alignment vertical="center"/>
    </xf>
    <xf numFmtId="0" fontId="0" fillId="54" borderId="30" applyNumberFormat="0" applyFont="0" applyAlignment="0" applyProtection="0">
      <alignment vertical="center"/>
    </xf>
    <xf numFmtId="0" fontId="0" fillId="54" borderId="30" applyNumberFormat="0" applyFont="0" applyAlignment="0" applyProtection="0">
      <alignment vertical="center"/>
    </xf>
    <xf numFmtId="0" fontId="0" fillId="54" borderId="30" applyNumberFormat="0" applyFont="0" applyAlignment="0" applyProtection="0">
      <alignment vertical="center"/>
    </xf>
    <xf numFmtId="0" fontId="63" fillId="54" borderId="30" applyNumberFormat="0" applyFont="0" applyAlignment="0" applyProtection="0">
      <alignment vertical="center"/>
    </xf>
    <xf numFmtId="0" fontId="63" fillId="0" borderId="0">
      <alignment vertical="center"/>
    </xf>
  </cellStyleXfs>
  <cellXfs count="391">
    <xf numFmtId="0" fontId="0" fillId="0" borderId="0" xfId="0"/>
    <xf numFmtId="0" fontId="1" fillId="0" borderId="0" xfId="0" applyFont="1" applyFill="1" applyAlignment="1"/>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4" fillId="0" borderId="0" xfId="0" applyNumberFormat="1" applyFont="1" applyFill="1" applyAlignment="1" applyProtection="1">
      <alignment horizontal="center" vertical="center"/>
    </xf>
    <xf numFmtId="0" fontId="5" fillId="0" borderId="1" xfId="0" applyNumberFormat="1" applyFont="1" applyFill="1" applyBorder="1" applyAlignment="1" applyProtection="1">
      <alignment horizontal="left" vertical="center"/>
    </xf>
    <xf numFmtId="0" fontId="5" fillId="2" borderId="1" xfId="0" applyNumberFormat="1" applyFont="1" applyFill="1" applyBorder="1" applyAlignment="1" applyProtection="1">
      <alignment horizontal="left" vertical="center"/>
    </xf>
    <xf numFmtId="0" fontId="5" fillId="0" borderId="0" xfId="0" applyNumberFormat="1" applyFont="1" applyFill="1" applyAlignment="1" applyProtection="1">
      <alignment horizontal="right" vertical="center"/>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wrapText="1"/>
    </xf>
    <xf numFmtId="181" fontId="5"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181" fontId="2" fillId="0" borderId="2" xfId="0" applyNumberFormat="1" applyFont="1" applyFill="1" applyBorder="1" applyAlignment="1" applyProtection="1">
      <alignment horizontal="center" vertical="center" wrapText="1"/>
    </xf>
    <xf numFmtId="0" fontId="5" fillId="0" borderId="0" xfId="0" applyNumberFormat="1" applyFont="1" applyFill="1" applyAlignment="1" applyProtection="1">
      <alignment vertical="center"/>
    </xf>
    <xf numFmtId="0" fontId="0" fillId="0" borderId="0" xfId="0" applyFill="1" applyBorder="1" applyAlignment="1">
      <alignment wrapText="1"/>
    </xf>
    <xf numFmtId="0" fontId="6" fillId="0" borderId="0" xfId="0" applyFont="1" applyFill="1" applyBorder="1" applyAlignment="1"/>
    <xf numFmtId="0" fontId="0" fillId="0" borderId="0" xfId="0" applyFill="1" applyBorder="1" applyAlignment="1">
      <alignment horizontal="center" vertical="center"/>
    </xf>
    <xf numFmtId="0" fontId="0" fillId="0" borderId="0" xfId="0" applyFont="1" applyFill="1" applyBorder="1" applyAlignment="1"/>
    <xf numFmtId="179" fontId="0" fillId="0" borderId="0" xfId="0" applyNumberFormat="1" applyFont="1" applyFill="1" applyBorder="1" applyAlignment="1"/>
    <xf numFmtId="179" fontId="0" fillId="0" borderId="0" xfId="0" applyNumberFormat="1" applyFont="1" applyFill="1" applyBorder="1" applyAlignment="1">
      <alignment wrapText="1"/>
    </xf>
    <xf numFmtId="0" fontId="0" fillId="0" borderId="0" xfId="0" applyFont="1" applyFill="1" applyBorder="1" applyAlignment="1">
      <alignment wrapText="1"/>
    </xf>
    <xf numFmtId="0" fontId="0" fillId="0" borderId="0" xfId="0" applyFill="1" applyBorder="1" applyAlignment="1"/>
    <xf numFmtId="0" fontId="7"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right" vertical="center" wrapText="1"/>
    </xf>
    <xf numFmtId="177" fontId="9" fillId="0" borderId="0" xfId="0" applyNumberFormat="1" applyFont="1" applyFill="1" applyBorder="1" applyAlignment="1">
      <alignment horizontal="center"/>
    </xf>
    <xf numFmtId="0" fontId="8"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179" fontId="8" fillId="0" borderId="2" xfId="0" applyNumberFormat="1" applyFont="1" applyFill="1" applyBorder="1" applyAlignment="1">
      <alignment horizontal="center" vertical="center"/>
    </xf>
    <xf numFmtId="179" fontId="10" fillId="0" borderId="2" xfId="0" applyNumberFormat="1" applyFont="1" applyFill="1" applyBorder="1" applyAlignment="1" applyProtection="1">
      <alignment horizontal="center" vertical="center"/>
      <protection locked="0"/>
    </xf>
    <xf numFmtId="0" fontId="8" fillId="0" borderId="2" xfId="0" applyNumberFormat="1" applyFont="1" applyFill="1" applyBorder="1" applyAlignment="1">
      <alignment vertical="center" wrapText="1"/>
    </xf>
    <xf numFmtId="0" fontId="8" fillId="0" borderId="2" xfId="0" applyFont="1" applyFill="1" applyBorder="1" applyAlignment="1">
      <alignment vertical="center" wrapText="1"/>
    </xf>
    <xf numFmtId="0" fontId="11" fillId="0" borderId="0" xfId="0" applyFont="1" applyFill="1" applyBorder="1" applyAlignment="1">
      <alignment horizontal="center" vertical="center"/>
    </xf>
    <xf numFmtId="179" fontId="11" fillId="0" borderId="0" xfId="0" applyNumberFormat="1" applyFont="1" applyFill="1" applyBorder="1" applyAlignment="1">
      <alignment horizontal="center" vertical="center"/>
    </xf>
    <xf numFmtId="182" fontId="2" fillId="0" borderId="0" xfId="0" applyNumberFormat="1" applyFont="1" applyFill="1" applyBorder="1" applyAlignment="1">
      <alignment horizontal="distributed"/>
    </xf>
    <xf numFmtId="179" fontId="2" fillId="0" borderId="0" xfId="0" applyNumberFormat="1" applyFont="1" applyFill="1" applyBorder="1" applyAlignment="1">
      <alignment horizontal="distributed"/>
    </xf>
    <xf numFmtId="0" fontId="12" fillId="0" borderId="0" xfId="0" applyFont="1" applyFill="1" applyAlignment="1">
      <alignmen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3" borderId="2" xfId="0" applyFont="1" applyFill="1" applyBorder="1" applyAlignment="1">
      <alignment horizontal="center" vertical="center" wrapText="1"/>
    </xf>
    <xf numFmtId="0" fontId="12" fillId="0" borderId="2" xfId="0" applyFont="1" applyFill="1" applyBorder="1" applyAlignment="1">
      <alignment horizontal="left" vertical="center"/>
    </xf>
    <xf numFmtId="4" fontId="12" fillId="0" borderId="2" xfId="0" applyNumberFormat="1" applyFont="1" applyFill="1" applyBorder="1" applyAlignment="1">
      <alignment horizontal="right" vertical="center"/>
    </xf>
    <xf numFmtId="0" fontId="16" fillId="0" borderId="0" xfId="0" applyFont="1" applyFill="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19"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0" xfId="0" applyFont="1" applyFill="1" applyAlignment="1">
      <alignment vertical="center"/>
    </xf>
    <xf numFmtId="0" fontId="22" fillId="0" borderId="0" xfId="0" applyFont="1" applyFill="1" applyAlignment="1"/>
    <xf numFmtId="0" fontId="22" fillId="0" borderId="0" xfId="0" applyFont="1" applyFill="1" applyAlignment="1">
      <alignment horizontal="center"/>
    </xf>
    <xf numFmtId="0" fontId="22" fillId="0" borderId="0" xfId="0" applyFont="1" applyFill="1" applyAlignment="1">
      <alignment horizontal="left"/>
    </xf>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0" fontId="22" fillId="0" borderId="1" xfId="0" applyFont="1" applyFill="1" applyBorder="1" applyAlignment="1">
      <alignment horizontal="left" vertical="center"/>
    </xf>
    <xf numFmtId="0" fontId="22" fillId="0" borderId="2"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2" xfId="0" applyFont="1" applyFill="1" applyBorder="1" applyAlignment="1">
      <alignment vertical="center" wrapText="1"/>
    </xf>
    <xf numFmtId="0" fontId="22" fillId="0" borderId="15" xfId="0"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9" fontId="24" fillId="0" borderId="2"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22" fillId="0" borderId="15" xfId="0" applyFont="1" applyFill="1" applyBorder="1" applyAlignment="1">
      <alignment vertical="center" wrapText="1"/>
    </xf>
    <xf numFmtId="0" fontId="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9" fontId="2" fillId="0" borderId="15"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26" fillId="0" borderId="0" xfId="0" applyFont="1" applyFill="1" applyBorder="1" applyAlignment="1">
      <alignment vertical="top" wrapText="1"/>
    </xf>
    <xf numFmtId="0" fontId="27" fillId="0" borderId="16" xfId="0" applyFont="1" applyFill="1" applyBorder="1" applyAlignment="1">
      <alignment horizontal="left" vertical="center" wrapText="1"/>
    </xf>
    <xf numFmtId="0" fontId="28" fillId="0" borderId="0" xfId="0" applyFont="1" applyFill="1" applyBorder="1" applyAlignment="1">
      <alignment vertical="center" wrapText="1"/>
    </xf>
    <xf numFmtId="0" fontId="27" fillId="0" borderId="17" xfId="0" applyFont="1" applyFill="1" applyBorder="1" applyAlignment="1">
      <alignment horizontal="left" vertical="center" wrapText="1"/>
    </xf>
    <xf numFmtId="0" fontId="25" fillId="0" borderId="0" xfId="0" applyFont="1" applyFill="1" applyAlignment="1">
      <alignment horizontal="left" vertical="center"/>
    </xf>
    <xf numFmtId="0" fontId="29" fillId="0" borderId="0" xfId="0" applyFont="1" applyFill="1" applyBorder="1" applyAlignment="1">
      <alignment vertical="center"/>
    </xf>
    <xf numFmtId="0" fontId="30" fillId="0" borderId="0" xfId="0" applyFont="1" applyFill="1" applyBorder="1" applyAlignment="1">
      <alignment horizontal="left" vertical="center" wrapText="1"/>
    </xf>
    <xf numFmtId="0" fontId="27" fillId="0" borderId="0" xfId="1097" applyFont="1" applyFill="1" applyBorder="1" applyAlignment="1"/>
    <xf numFmtId="0" fontId="0" fillId="0" borderId="0" xfId="1097" applyFill="1" applyBorder="1" applyAlignment="1"/>
    <xf numFmtId="0" fontId="27" fillId="0" borderId="0" xfId="1097" applyFont="1" applyFill="1" applyBorder="1" applyAlignment="1">
      <alignment horizontal="center"/>
    </xf>
    <xf numFmtId="0" fontId="0" fillId="0" borderId="0" xfId="1097" applyFill="1" applyBorder="1" applyAlignment="1">
      <alignment horizontal="center"/>
    </xf>
    <xf numFmtId="0" fontId="31" fillId="0" borderId="0" xfId="1097" applyFont="1" applyFill="1" applyBorder="1" applyAlignment="1">
      <alignment horizontal="left"/>
    </xf>
    <xf numFmtId="0" fontId="31" fillId="0" borderId="0" xfId="1097" applyFont="1" applyFill="1" applyBorder="1" applyAlignment="1">
      <alignment horizontal="center"/>
    </xf>
    <xf numFmtId="0" fontId="2" fillId="0" borderId="1" xfId="1097" applyFont="1" applyFill="1" applyBorder="1" applyAlignment="1">
      <alignment horizontal="left" vertical="center"/>
    </xf>
    <xf numFmtId="0" fontId="27" fillId="0" borderId="0" xfId="1097" applyFont="1" applyFill="1" applyBorder="1" applyAlignment="1">
      <alignment horizontal="center" vertical="center"/>
    </xf>
    <xf numFmtId="0" fontId="0" fillId="0" borderId="0" xfId="1097" applyFill="1" applyBorder="1" applyAlignment="1">
      <alignment horizontal="center" vertical="center"/>
    </xf>
    <xf numFmtId="0" fontId="27" fillId="0" borderId="15" xfId="1097" applyFont="1" applyFill="1" applyBorder="1" applyAlignment="1">
      <alignment horizontal="center" vertical="center" wrapText="1"/>
    </xf>
    <xf numFmtId="0" fontId="27" fillId="0" borderId="15" xfId="1097" applyFont="1" applyFill="1" applyBorder="1" applyAlignment="1">
      <alignment horizontal="center" vertical="center"/>
    </xf>
    <xf numFmtId="0" fontId="27" fillId="0" borderId="2" xfId="1097" applyFont="1" applyFill="1" applyBorder="1" applyAlignment="1">
      <alignment horizontal="center" vertical="center"/>
    </xf>
    <xf numFmtId="0" fontId="27" fillId="0" borderId="16" xfId="1097" applyFont="1" applyFill="1" applyBorder="1" applyAlignment="1">
      <alignment horizontal="center" vertical="center" wrapText="1"/>
    </xf>
    <xf numFmtId="0" fontId="27" fillId="0" borderId="16" xfId="1097" applyFont="1" applyFill="1" applyBorder="1" applyAlignment="1">
      <alignment horizontal="center" vertical="center"/>
    </xf>
    <xf numFmtId="0" fontId="27" fillId="0" borderId="2" xfId="1097" applyFont="1" applyFill="1" applyBorder="1" applyAlignment="1">
      <alignment horizontal="center" vertical="center" wrapText="1"/>
    </xf>
    <xf numFmtId="0" fontId="27" fillId="0" borderId="17" xfId="1097" applyFont="1" applyFill="1" applyBorder="1" applyAlignment="1">
      <alignment horizontal="center" vertical="center" wrapText="1"/>
    </xf>
    <xf numFmtId="0" fontId="27" fillId="0" borderId="17" xfId="1097" applyFont="1" applyFill="1" applyBorder="1" applyAlignment="1">
      <alignment horizontal="center" vertical="center"/>
    </xf>
    <xf numFmtId="0" fontId="27" fillId="0" borderId="17" xfId="1097" applyFont="1" applyFill="1" applyBorder="1" applyAlignment="1">
      <alignment horizontal="left" vertical="center"/>
    </xf>
    <xf numFmtId="0" fontId="27" fillId="0" borderId="2" xfId="1097" applyFont="1" applyFill="1" applyBorder="1" applyAlignment="1">
      <alignment horizontal="left" vertical="center"/>
    </xf>
    <xf numFmtId="0" fontId="27" fillId="0" borderId="2" xfId="1097" applyFont="1" applyFill="1" applyBorder="1" applyAlignment="1">
      <alignment vertical="center"/>
    </xf>
    <xf numFmtId="0" fontId="32" fillId="0" borderId="2" xfId="1097" applyFont="1" applyFill="1" applyBorder="1" applyAlignment="1">
      <alignment horizontal="center" vertical="center"/>
    </xf>
    <xf numFmtId="0" fontId="33" fillId="0" borderId="2" xfId="1097" applyFont="1" applyFill="1" applyBorder="1" applyAlignment="1">
      <alignment horizontal="center" vertical="center"/>
    </xf>
    <xf numFmtId="0" fontId="2" fillId="0" borderId="2" xfId="1097" applyFont="1" applyFill="1" applyBorder="1" applyAlignment="1">
      <alignment horizontal="center" vertical="center"/>
    </xf>
    <xf numFmtId="0" fontId="27" fillId="0" borderId="0" xfId="1097" applyFont="1" applyFill="1" applyBorder="1" applyAlignment="1">
      <alignment horizontal="left" vertical="center"/>
    </xf>
    <xf numFmtId="0" fontId="0" fillId="0" borderId="0" xfId="1097" applyFill="1" applyBorder="1" applyAlignment="1">
      <alignment vertical="center"/>
    </xf>
    <xf numFmtId="0" fontId="2" fillId="0" borderId="0" xfId="1097" applyFont="1" applyFill="1" applyBorder="1" applyAlignment="1">
      <alignment horizontal="right"/>
    </xf>
    <xf numFmtId="0" fontId="2" fillId="0" borderId="0" xfId="1097" applyFont="1" applyFill="1" applyBorder="1" applyAlignment="1">
      <alignment horizontal="right" vertical="center"/>
    </xf>
    <xf numFmtId="0" fontId="27" fillId="0" borderId="2" xfId="1097" applyFont="1" applyFill="1" applyBorder="1" applyAlignment="1">
      <alignment horizontal="center"/>
    </xf>
    <xf numFmtId="0" fontId="2" fillId="0" borderId="0" xfId="1097" applyFont="1" applyFill="1" applyBorder="1" applyAlignment="1"/>
    <xf numFmtId="0" fontId="2" fillId="0" borderId="0" xfId="1097" applyFont="1" applyFill="1" applyAlignment="1"/>
    <xf numFmtId="0" fontId="31" fillId="0" borderId="0" xfId="1097" applyFont="1" applyFill="1" applyBorder="1" applyAlignment="1">
      <alignment horizontal="left" vertical="center"/>
    </xf>
    <xf numFmtId="0" fontId="2" fillId="0" borderId="15" xfId="1097" applyFont="1" applyFill="1" applyBorder="1" applyAlignment="1">
      <alignment horizontal="center" vertical="center"/>
    </xf>
    <xf numFmtId="0" fontId="2" fillId="0" borderId="17" xfId="1097" applyFont="1" applyFill="1" applyBorder="1" applyAlignment="1">
      <alignment horizontal="center" vertical="center"/>
    </xf>
    <xf numFmtId="0" fontId="2" fillId="0" borderId="17" xfId="1097" applyFont="1" applyFill="1" applyBorder="1" applyAlignment="1">
      <alignment horizontal="left" vertical="center"/>
    </xf>
    <xf numFmtId="0" fontId="2" fillId="0" borderId="2" xfId="1097" applyFont="1" applyFill="1" applyBorder="1" applyAlignment="1">
      <alignment horizontal="left" vertical="center"/>
    </xf>
    <xf numFmtId="0" fontId="2" fillId="0" borderId="2" xfId="1097" applyFont="1" applyFill="1" applyBorder="1" applyAlignment="1">
      <alignment vertical="center"/>
    </xf>
    <xf numFmtId="0" fontId="0" fillId="0" borderId="2" xfId="1097" applyFill="1" applyBorder="1" applyAlignment="1">
      <alignment horizontal="center" vertical="center"/>
    </xf>
    <xf numFmtId="0" fontId="34" fillId="0" borderId="2" xfId="1097" applyFont="1" applyFill="1" applyBorder="1" applyAlignment="1">
      <alignment vertical="center"/>
    </xf>
    <xf numFmtId="0" fontId="34" fillId="0" borderId="2" xfId="1097" applyFont="1" applyFill="1" applyBorder="1" applyAlignment="1">
      <alignment horizontal="center" vertical="center"/>
    </xf>
    <xf numFmtId="0" fontId="5" fillId="0" borderId="2" xfId="1097" applyFont="1" applyFill="1" applyBorder="1" applyAlignment="1">
      <alignment horizontal="center" vertical="center"/>
    </xf>
    <xf numFmtId="0" fontId="35" fillId="0" borderId="2" xfId="1097" applyFont="1" applyFill="1" applyBorder="1" applyAlignment="1">
      <alignment horizontal="center" vertical="center"/>
    </xf>
    <xf numFmtId="0" fontId="2" fillId="0" borderId="0" xfId="1097" applyFont="1" applyFill="1" applyBorder="1" applyAlignment="1">
      <alignment horizontal="left" vertical="center"/>
    </xf>
    <xf numFmtId="0" fontId="2" fillId="0" borderId="15" xfId="1097" applyFont="1" applyFill="1" applyBorder="1" applyAlignment="1">
      <alignment horizontal="center" vertical="center" wrapText="1"/>
    </xf>
    <xf numFmtId="0" fontId="2" fillId="0" borderId="17" xfId="1097" applyFont="1" applyFill="1" applyBorder="1" applyAlignment="1">
      <alignment horizontal="center" vertical="center" wrapText="1"/>
    </xf>
    <xf numFmtId="0" fontId="0" fillId="0" borderId="0" xfId="0" applyFill="1" applyBorder="1" applyAlignment="1">
      <alignment horizontal="center" vertical="center" wrapText="1"/>
    </xf>
    <xf numFmtId="0" fontId="26" fillId="0" borderId="0" xfId="0" applyFont="1" applyFill="1" applyBorder="1" applyAlignment="1"/>
    <xf numFmtId="0" fontId="36" fillId="0" borderId="0" xfId="0" applyFont="1" applyFill="1" applyBorder="1" applyAlignment="1">
      <alignment horizontal="center" vertical="center"/>
    </xf>
    <xf numFmtId="0" fontId="36"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0" xfId="0" applyFont="1" applyFill="1" applyBorder="1" applyAlignment="1">
      <alignment horizontal="center" vertical="center"/>
    </xf>
    <xf numFmtId="0" fontId="37" fillId="0" borderId="15" xfId="0" applyFont="1" applyFill="1" applyBorder="1" applyAlignment="1">
      <alignment horizontal="center" vertical="center" wrapText="1"/>
    </xf>
    <xf numFmtId="0" fontId="37" fillId="0" borderId="9"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2" xfId="0" applyFont="1" applyFill="1" applyBorder="1" applyAlignment="1">
      <alignment horizontal="center" vertical="center"/>
    </xf>
    <xf numFmtId="0" fontId="37" fillId="0" borderId="17" xfId="0" applyFont="1" applyFill="1" applyBorder="1" applyAlignment="1">
      <alignment horizontal="center" vertical="center" wrapText="1"/>
    </xf>
    <xf numFmtId="0" fontId="26" fillId="0" borderId="2" xfId="0" applyFont="1" applyFill="1" applyBorder="1" applyAlignment="1">
      <alignment horizontal="center" vertical="center"/>
    </xf>
    <xf numFmtId="0" fontId="38" fillId="0" borderId="2" xfId="0" applyFont="1" applyFill="1" applyBorder="1" applyAlignment="1">
      <alignment horizontal="center" vertical="center" wrapText="1"/>
    </xf>
    <xf numFmtId="0" fontId="0" fillId="0" borderId="0" xfId="0" applyFill="1" applyBorder="1" applyAlignment="1">
      <alignment horizontal="left" vertical="center" wrapText="1"/>
    </xf>
    <xf numFmtId="0" fontId="36" fillId="0" borderId="0" xfId="0" applyFont="1" applyFill="1" applyBorder="1" applyAlignment="1">
      <alignment horizontal="center" vertical="center" wrapText="1"/>
    </xf>
    <xf numFmtId="0" fontId="0" fillId="0" borderId="2" xfId="0"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0" xfId="0" applyFont="1" applyFill="1" applyBorder="1" applyAlignment="1">
      <alignment horizontal="left" vertical="center"/>
    </xf>
    <xf numFmtId="0" fontId="36" fillId="0" borderId="0" xfId="0" applyFont="1" applyFill="1" applyAlignment="1">
      <alignment horizontal="center" vertical="center"/>
    </xf>
    <xf numFmtId="0" fontId="0" fillId="0" borderId="2" xfId="0" applyFill="1" applyBorder="1" applyAlignment="1">
      <alignment horizontal="center" vertical="center"/>
    </xf>
    <xf numFmtId="0" fontId="27" fillId="0" borderId="2" xfId="0" applyFont="1" applyFill="1" applyBorder="1" applyAlignment="1">
      <alignment horizontal="center" vertical="center" wrapText="1"/>
    </xf>
    <xf numFmtId="0" fontId="27" fillId="0" borderId="0" xfId="0" applyFont="1" applyFill="1" applyBorder="1" applyAlignment="1">
      <alignment horizontal="center" vertical="center"/>
    </xf>
    <xf numFmtId="0" fontId="39" fillId="0" borderId="0" xfId="0" applyFont="1" applyFill="1"/>
    <xf numFmtId="0" fontId="40" fillId="0" borderId="0" xfId="0" applyFont="1" applyFill="1" applyAlignment="1">
      <alignment vertical="center"/>
    </xf>
    <xf numFmtId="0" fontId="41" fillId="0" borderId="0" xfId="0" applyFont="1" applyFill="1"/>
    <xf numFmtId="0" fontId="41" fillId="0" borderId="0" xfId="0" applyFont="1" applyFill="1" applyAlignment="1">
      <alignment horizontal="center"/>
    </xf>
    <xf numFmtId="0" fontId="42" fillId="0" borderId="0" xfId="0" applyFont="1" applyFill="1"/>
    <xf numFmtId="0" fontId="39" fillId="0" borderId="0" xfId="0" applyFont="1" applyFill="1" applyAlignment="1">
      <alignment horizontal="center" vertical="center"/>
    </xf>
    <xf numFmtId="0" fontId="41" fillId="0" borderId="0" xfId="0" applyFont="1" applyFill="1" applyAlignment="1">
      <alignment horizontal="right"/>
    </xf>
    <xf numFmtId="0" fontId="40" fillId="0" borderId="15" xfId="0" applyFont="1" applyFill="1" applyBorder="1" applyAlignment="1">
      <alignment horizontal="center" vertical="center"/>
    </xf>
    <xf numFmtId="0" fontId="40" fillId="4" borderId="15"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40" fillId="0" borderId="17" xfId="0" applyFont="1" applyFill="1" applyBorder="1" applyAlignment="1">
      <alignment horizontal="center" vertical="center"/>
    </xf>
    <xf numFmtId="0" fontId="40" fillId="4" borderId="17" xfId="0" applyFont="1" applyFill="1" applyBorder="1" applyAlignment="1">
      <alignment horizontal="center" vertical="center" wrapText="1"/>
    </xf>
    <xf numFmtId="0" fontId="41" fillId="4" borderId="17" xfId="0" applyFont="1" applyFill="1" applyBorder="1" applyAlignment="1">
      <alignment horizontal="center" vertical="center" wrapText="1"/>
    </xf>
    <xf numFmtId="0" fontId="41" fillId="4" borderId="17" xfId="0" applyFont="1" applyFill="1" applyBorder="1" applyAlignment="1">
      <alignment horizontal="center" vertical="center"/>
    </xf>
    <xf numFmtId="0" fontId="40" fillId="4" borderId="18" xfId="0" applyFont="1" applyFill="1" applyBorder="1" applyAlignment="1">
      <alignment horizontal="center" vertical="center" wrapText="1"/>
    </xf>
    <xf numFmtId="3" fontId="41" fillId="4" borderId="2" xfId="0" applyNumberFormat="1" applyFont="1" applyFill="1" applyBorder="1" applyAlignment="1" applyProtection="1">
      <alignment vertical="center"/>
    </xf>
    <xf numFmtId="0" fontId="41" fillId="0" borderId="2" xfId="0" applyFont="1" applyFill="1" applyBorder="1" applyAlignment="1">
      <alignment horizontal="center" vertical="center"/>
    </xf>
    <xf numFmtId="0" fontId="41" fillId="4" borderId="2" xfId="0" applyFont="1" applyFill="1" applyBorder="1" applyAlignment="1">
      <alignment horizontal="center" vertical="center" wrapText="1"/>
    </xf>
    <xf numFmtId="0" fontId="41" fillId="4" borderId="2" xfId="0" applyFont="1" applyFill="1" applyBorder="1" applyAlignment="1">
      <alignment vertical="center" wrapText="1"/>
    </xf>
    <xf numFmtId="3" fontId="41" fillId="4" borderId="2" xfId="0" applyNumberFormat="1" applyFont="1" applyFill="1" applyBorder="1" applyAlignment="1" applyProtection="1">
      <alignment horizontal="left" vertical="center"/>
    </xf>
    <xf numFmtId="0" fontId="41" fillId="4" borderId="2" xfId="0" applyFont="1" applyFill="1" applyBorder="1" applyAlignment="1">
      <alignment horizontal="left" vertical="center"/>
    </xf>
    <xf numFmtId="0" fontId="41" fillId="4" borderId="2" xfId="972" applyFont="1" applyFill="1" applyBorder="1" applyAlignment="1">
      <alignment vertical="center" wrapText="1"/>
    </xf>
    <xf numFmtId="0" fontId="41" fillId="4" borderId="2" xfId="0" applyFont="1" applyFill="1" applyBorder="1" applyAlignment="1">
      <alignment vertical="center"/>
    </xf>
    <xf numFmtId="3" fontId="41" fillId="0" borderId="2" xfId="0" applyNumberFormat="1" applyFont="1" applyFill="1" applyBorder="1" applyAlignment="1" applyProtection="1">
      <alignment horizontal="left" vertical="center"/>
    </xf>
    <xf numFmtId="0" fontId="41" fillId="0" borderId="2" xfId="0" applyFont="1" applyFill="1" applyBorder="1" applyAlignment="1">
      <alignment horizontal="center"/>
    </xf>
    <xf numFmtId="0" fontId="41" fillId="0" borderId="2" xfId="0" applyFont="1" applyFill="1" applyBorder="1"/>
    <xf numFmtId="0" fontId="40" fillId="0" borderId="2" xfId="0" applyFont="1" applyFill="1" applyBorder="1" applyAlignment="1">
      <alignment horizontal="distributed" vertical="center"/>
    </xf>
    <xf numFmtId="0" fontId="41" fillId="0" borderId="2" xfId="0" applyFont="1" applyFill="1" applyBorder="1" applyAlignment="1">
      <alignment vertical="center"/>
    </xf>
    <xf numFmtId="0" fontId="39" fillId="0" borderId="0" xfId="0" applyFont="1"/>
    <xf numFmtId="0" fontId="41" fillId="0" borderId="0" xfId="0" applyFont="1"/>
    <xf numFmtId="0" fontId="41" fillId="0" borderId="0" xfId="0" applyFont="1" applyBorder="1"/>
    <xf numFmtId="0" fontId="39" fillId="0" borderId="0" xfId="0" applyFont="1" applyBorder="1"/>
    <xf numFmtId="0" fontId="41" fillId="0" borderId="0" xfId="0" applyFont="1" applyBorder="1" applyAlignment="1">
      <alignment horizontal="right"/>
    </xf>
    <xf numFmtId="0" fontId="41" fillId="0" borderId="2" xfId="0" applyFont="1" applyBorder="1" applyAlignment="1">
      <alignment horizontal="center" vertical="center" wrapText="1"/>
    </xf>
    <xf numFmtId="0" fontId="40" fillId="0" borderId="2" xfId="0" applyFont="1" applyFill="1" applyBorder="1" applyAlignment="1">
      <alignment horizontal="center" vertical="center" wrapText="1"/>
    </xf>
    <xf numFmtId="0" fontId="40" fillId="0" borderId="2" xfId="0" applyFont="1" applyBorder="1" applyAlignment="1">
      <alignment horizontal="center" vertical="center" wrapText="1"/>
    </xf>
    <xf numFmtId="3" fontId="41" fillId="0" borderId="2" xfId="0" applyNumberFormat="1" applyFont="1" applyFill="1" applyBorder="1" applyAlignment="1" applyProtection="1">
      <alignment vertical="center"/>
    </xf>
    <xf numFmtId="0" fontId="41" fillId="0" borderId="2" xfId="0" applyFont="1" applyBorder="1"/>
    <xf numFmtId="0" fontId="39" fillId="0" borderId="0" xfId="0" applyFont="1" applyFill="1" applyAlignment="1">
      <alignment vertical="center"/>
    </xf>
    <xf numFmtId="0" fontId="41" fillId="4" borderId="0" xfId="0" applyFont="1" applyFill="1" applyAlignment="1">
      <alignment vertical="center"/>
    </xf>
    <xf numFmtId="0" fontId="41" fillId="0" borderId="0" xfId="0" applyFont="1" applyFill="1" applyAlignment="1">
      <alignment vertical="center"/>
    </xf>
    <xf numFmtId="0" fontId="41" fillId="0" borderId="0" xfId="0" applyFont="1" applyFill="1" applyAlignment="1">
      <alignment horizontal="center" vertical="center"/>
    </xf>
    <xf numFmtId="10" fontId="41" fillId="0" borderId="0" xfId="0" applyNumberFormat="1" applyFont="1" applyFill="1" applyAlignment="1">
      <alignment horizontal="center" vertical="center"/>
    </xf>
    <xf numFmtId="10" fontId="39" fillId="0" borderId="0" xfId="0" applyNumberFormat="1" applyFont="1" applyFill="1" applyAlignment="1">
      <alignment horizontal="center" vertical="center"/>
    </xf>
    <xf numFmtId="0" fontId="40" fillId="0" borderId="9" xfId="0" applyFont="1" applyFill="1" applyBorder="1" applyAlignment="1">
      <alignment horizontal="center" vertical="center"/>
    </xf>
    <xf numFmtId="0" fontId="40" fillId="0" borderId="11" xfId="0" applyFont="1" applyFill="1" applyBorder="1" applyAlignment="1">
      <alignment horizontal="center" vertical="center"/>
    </xf>
    <xf numFmtId="10" fontId="40" fillId="0" borderId="10" xfId="0" applyNumberFormat="1" applyFont="1" applyFill="1" applyBorder="1" applyAlignment="1">
      <alignment horizontal="center" vertical="center"/>
    </xf>
    <xf numFmtId="0" fontId="40" fillId="0" borderId="2" xfId="0" applyFont="1" applyFill="1" applyBorder="1" applyAlignment="1">
      <alignment horizontal="center" vertical="center"/>
    </xf>
    <xf numFmtId="10" fontId="40" fillId="0" borderId="2" xfId="0" applyNumberFormat="1" applyFont="1" applyFill="1" applyBorder="1" applyAlignment="1">
      <alignment horizontal="center" vertical="center" wrapText="1"/>
    </xf>
    <xf numFmtId="0" fontId="41" fillId="4" borderId="2" xfId="0" applyFont="1" applyFill="1" applyBorder="1" applyAlignment="1">
      <alignment horizontal="center" vertical="center"/>
    </xf>
    <xf numFmtId="10" fontId="43" fillId="4" borderId="17" xfId="0" applyNumberFormat="1" applyFont="1" applyFill="1" applyBorder="1" applyAlignment="1">
      <alignment horizontal="center" vertical="center"/>
    </xf>
    <xf numFmtId="0" fontId="41" fillId="0" borderId="2" xfId="972" applyFont="1" applyFill="1" applyBorder="1" applyAlignment="1">
      <alignment vertical="center" wrapText="1"/>
    </xf>
    <xf numFmtId="0" fontId="41" fillId="0" borderId="2" xfId="0" applyFont="1" applyFill="1" applyBorder="1" applyAlignment="1">
      <alignment horizontal="left" vertical="center"/>
    </xf>
    <xf numFmtId="0" fontId="41" fillId="0" borderId="2" xfId="0" applyFont="1" applyFill="1" applyBorder="1" applyAlignment="1">
      <alignment horizontal="left" vertical="center" indent="3"/>
    </xf>
    <xf numFmtId="0" fontId="40" fillId="0" borderId="2" xfId="0" applyFont="1" applyFill="1" applyBorder="1" applyAlignment="1">
      <alignment vertical="center"/>
    </xf>
    <xf numFmtId="1" fontId="41" fillId="0" borderId="2" xfId="0" applyNumberFormat="1" applyFont="1" applyFill="1" applyBorder="1" applyAlignment="1" applyProtection="1">
      <alignment vertical="center"/>
      <protection locked="0"/>
    </xf>
    <xf numFmtId="0" fontId="40" fillId="4" borderId="2" xfId="0" applyFont="1" applyFill="1" applyBorder="1" applyAlignment="1">
      <alignment horizontal="center" vertical="center"/>
    </xf>
    <xf numFmtId="0" fontId="42" fillId="0" borderId="0" xfId="0" applyFont="1" applyFill="1" applyAlignment="1">
      <alignment vertical="center"/>
    </xf>
    <xf numFmtId="0" fontId="7" fillId="0" borderId="0" xfId="0" applyFont="1" applyFill="1" applyAlignment="1">
      <alignment horizontal="center" vertical="center"/>
    </xf>
    <xf numFmtId="0" fontId="44" fillId="0" borderId="0" xfId="0" applyFont="1" applyFill="1" applyAlignment="1">
      <alignment horizontal="center" vertical="center"/>
    </xf>
    <xf numFmtId="0" fontId="40" fillId="0" borderId="10" xfId="0" applyFont="1" applyFill="1" applyBorder="1" applyAlignment="1">
      <alignment horizontal="center" vertical="center"/>
    </xf>
    <xf numFmtId="184" fontId="43" fillId="4" borderId="2" xfId="0" applyNumberFormat="1" applyFont="1" applyFill="1" applyBorder="1" applyAlignment="1">
      <alignment horizontal="center" vertical="center"/>
    </xf>
    <xf numFmtId="0" fontId="40" fillId="4" borderId="2" xfId="0" applyFont="1" applyFill="1" applyBorder="1" applyAlignment="1">
      <alignment horizontal="distributed" vertical="center"/>
    </xf>
    <xf numFmtId="0" fontId="45" fillId="4" borderId="2" xfId="0" applyFont="1" applyFill="1" applyBorder="1" applyAlignment="1">
      <alignment horizontal="center" vertical="center"/>
    </xf>
    <xf numFmtId="0" fontId="40" fillId="4" borderId="2" xfId="0" applyFont="1" applyFill="1" applyBorder="1" applyAlignment="1">
      <alignment vertical="center"/>
    </xf>
    <xf numFmtId="1" fontId="41" fillId="4" borderId="2" xfId="0" applyNumberFormat="1" applyFont="1" applyFill="1" applyBorder="1" applyAlignment="1" applyProtection="1">
      <alignment vertical="center"/>
      <protection locked="0"/>
    </xf>
    <xf numFmtId="1" fontId="41" fillId="4" borderId="2" xfId="0" applyNumberFormat="1" applyFont="1" applyFill="1" applyBorder="1" applyAlignment="1" applyProtection="1">
      <alignment horizontal="center" vertical="center"/>
      <protection locked="0"/>
    </xf>
    <xf numFmtId="10" fontId="41" fillId="0" borderId="0" xfId="0" applyNumberFormat="1" applyFont="1" applyFill="1" applyAlignment="1">
      <alignment vertical="center"/>
    </xf>
    <xf numFmtId="10" fontId="41" fillId="0" borderId="0" xfId="0" applyNumberFormat="1" applyFont="1" applyFill="1" applyAlignment="1">
      <alignment horizontal="right" vertical="center"/>
    </xf>
    <xf numFmtId="183" fontId="41" fillId="4" borderId="2" xfId="0" applyNumberFormat="1" applyFont="1" applyFill="1" applyBorder="1" applyAlignment="1">
      <alignment horizontal="center" vertical="center"/>
    </xf>
    <xf numFmtId="183" fontId="40" fillId="4" borderId="2" xfId="0" applyNumberFormat="1" applyFont="1" applyFill="1" applyBorder="1" applyAlignment="1">
      <alignment horizontal="center" vertical="center"/>
    </xf>
    <xf numFmtId="183" fontId="41" fillId="0" borderId="0" xfId="0" applyNumberFormat="1" applyFont="1" applyFill="1" applyAlignment="1">
      <alignment vertical="center"/>
    </xf>
    <xf numFmtId="181" fontId="41" fillId="4" borderId="2" xfId="0" applyNumberFormat="1" applyFont="1" applyFill="1" applyBorder="1" applyAlignment="1">
      <alignment horizontal="center" vertical="center"/>
    </xf>
    <xf numFmtId="183" fontId="41" fillId="0" borderId="2" xfId="0" applyNumberFormat="1" applyFont="1" applyFill="1" applyBorder="1" applyAlignment="1">
      <alignment horizontal="center" vertical="center"/>
    </xf>
    <xf numFmtId="183" fontId="45" fillId="4" borderId="2" xfId="0" applyNumberFormat="1" applyFont="1" applyFill="1" applyBorder="1" applyAlignment="1">
      <alignment horizontal="center" vertical="center"/>
    </xf>
    <xf numFmtId="183" fontId="41" fillId="4" borderId="2" xfId="0" applyNumberFormat="1" applyFont="1" applyFill="1" applyBorder="1" applyAlignment="1" applyProtection="1">
      <alignment horizontal="center" vertical="center"/>
      <protection locked="0"/>
    </xf>
    <xf numFmtId="0" fontId="41" fillId="0" borderId="0" xfId="0" applyFont="1" applyFill="1" applyAlignment="1">
      <alignment horizontal="right" vertical="center"/>
    </xf>
    <xf numFmtId="0" fontId="46" fillId="4" borderId="2" xfId="972" applyFont="1" applyFill="1" applyBorder="1" applyAlignment="1">
      <alignment horizontal="center" vertical="center" wrapText="1"/>
    </xf>
    <xf numFmtId="0" fontId="40" fillId="4" borderId="2" xfId="0" applyFont="1" applyFill="1" applyBorder="1" applyAlignment="1">
      <alignment horizontal="center" vertical="center" wrapText="1"/>
    </xf>
    <xf numFmtId="49" fontId="47" fillId="0" borderId="2" xfId="0" applyNumberFormat="1" applyFont="1" applyFill="1" applyBorder="1" applyAlignment="1">
      <alignment horizontal="left" vertical="center"/>
    </xf>
    <xf numFmtId="176" fontId="41" fillId="0" borderId="2" xfId="0" applyNumberFormat="1" applyFont="1" applyFill="1" applyBorder="1" applyAlignment="1">
      <alignment horizontal="center" vertical="center"/>
    </xf>
    <xf numFmtId="0" fontId="48" fillId="0" borderId="10" xfId="0" applyFont="1" applyFill="1" applyBorder="1" applyAlignment="1">
      <alignment horizontal="center" vertical="center"/>
    </xf>
    <xf numFmtId="0" fontId="48" fillId="0" borderId="2" xfId="0" applyFont="1" applyFill="1" applyBorder="1" applyAlignment="1">
      <alignment horizontal="center" vertical="center"/>
    </xf>
    <xf numFmtId="49" fontId="43" fillId="0" borderId="2" xfId="0" applyNumberFormat="1" applyFont="1" applyFill="1" applyBorder="1" applyAlignment="1">
      <alignment horizontal="left" vertical="center"/>
    </xf>
    <xf numFmtId="176" fontId="41" fillId="4" borderId="2" xfId="0" applyNumberFormat="1" applyFont="1" applyFill="1" applyBorder="1" applyAlignment="1" applyProtection="1">
      <alignment horizontal="left" vertical="center"/>
      <protection locked="0"/>
    </xf>
    <xf numFmtId="49" fontId="43" fillId="4" borderId="2" xfId="0" applyNumberFormat="1" applyFont="1" applyFill="1" applyBorder="1" applyAlignment="1">
      <alignment horizontal="left" vertical="center"/>
    </xf>
    <xf numFmtId="178" fontId="41" fillId="4" borderId="2" xfId="0" applyNumberFormat="1" applyFont="1" applyFill="1" applyBorder="1" applyAlignment="1" applyProtection="1">
      <alignment horizontal="left" vertical="center"/>
      <protection locked="0"/>
    </xf>
    <xf numFmtId="0" fontId="49" fillId="0" borderId="10" xfId="0" applyFont="1" applyFill="1" applyBorder="1" applyAlignment="1">
      <alignment horizontal="center" vertical="center"/>
    </xf>
    <xf numFmtId="0" fontId="49" fillId="0" borderId="2" xfId="0" applyFont="1" applyFill="1" applyBorder="1" applyAlignment="1">
      <alignment horizontal="center" vertical="center"/>
    </xf>
    <xf numFmtId="0" fontId="41" fillId="0" borderId="10" xfId="0" applyFont="1" applyFill="1" applyBorder="1" applyAlignment="1">
      <alignment horizontal="center" vertical="center"/>
    </xf>
    <xf numFmtId="0" fontId="41" fillId="0" borderId="2" xfId="0" applyFont="1" applyBorder="1" applyAlignment="1">
      <alignment vertical="center"/>
    </xf>
    <xf numFmtId="0" fontId="41" fillId="0" borderId="10" xfId="0" applyFont="1" applyFill="1" applyBorder="1" applyAlignment="1">
      <alignment vertical="center"/>
    </xf>
    <xf numFmtId="49" fontId="47" fillId="4" borderId="2" xfId="0" applyNumberFormat="1" applyFont="1" applyFill="1" applyBorder="1" applyAlignment="1">
      <alignment horizontal="left" vertical="center"/>
    </xf>
    <xf numFmtId="0" fontId="39" fillId="4" borderId="0" xfId="0" applyFont="1" applyFill="1" applyAlignment="1">
      <alignment vertical="center"/>
    </xf>
    <xf numFmtId="0" fontId="41" fillId="4" borderId="0" xfId="972" applyFont="1" applyFill="1" applyAlignment="1">
      <alignment horizontal="left" vertical="center"/>
    </xf>
    <xf numFmtId="0" fontId="41" fillId="4" borderId="0" xfId="0" applyFont="1" applyFill="1" applyAlignment="1">
      <alignment horizontal="center" vertical="center"/>
    </xf>
    <xf numFmtId="0" fontId="46" fillId="4" borderId="0" xfId="972" applyFont="1" applyFill="1" applyAlignment="1">
      <alignment horizontal="left" vertical="center"/>
    </xf>
    <xf numFmtId="0" fontId="42" fillId="4" borderId="0" xfId="0" applyFont="1" applyFill="1" applyAlignment="1">
      <alignment vertical="center"/>
    </xf>
    <xf numFmtId="0" fontId="41" fillId="4" borderId="0" xfId="0" applyFont="1" applyFill="1" applyAlignment="1">
      <alignment horizontal="right" vertical="center"/>
    </xf>
    <xf numFmtId="0" fontId="50" fillId="4" borderId="0" xfId="972" applyFont="1" applyFill="1" applyAlignment="1">
      <alignment horizontal="center" vertical="center"/>
    </xf>
    <xf numFmtId="0" fontId="39" fillId="4" borderId="0" xfId="0" applyFont="1" applyFill="1" applyAlignment="1">
      <alignment horizontal="center" vertical="center"/>
    </xf>
    <xf numFmtId="0" fontId="43" fillId="4" borderId="0" xfId="972" applyFont="1" applyFill="1" applyAlignment="1">
      <alignment horizontal="left" vertical="center"/>
    </xf>
    <xf numFmtId="0" fontId="40" fillId="4" borderId="10" xfId="0" applyFont="1" applyFill="1" applyBorder="1" applyAlignment="1">
      <alignment horizontal="center" vertical="center"/>
    </xf>
    <xf numFmtId="0" fontId="40" fillId="4" borderId="2" xfId="0" applyFont="1" applyFill="1" applyBorder="1" applyAlignment="1">
      <alignment vertical="center" wrapText="1"/>
    </xf>
    <xf numFmtId="0" fontId="41" fillId="4" borderId="10" xfId="0" applyFont="1" applyFill="1" applyBorder="1" applyAlignment="1">
      <alignment vertical="center"/>
    </xf>
    <xf numFmtId="176" fontId="41" fillId="4" borderId="10" xfId="0" applyNumberFormat="1" applyFont="1" applyFill="1" applyBorder="1" applyAlignment="1" applyProtection="1">
      <alignment horizontal="left" vertical="center"/>
      <protection locked="0"/>
    </xf>
    <xf numFmtId="178" fontId="41" fillId="4" borderId="10" xfId="0" applyNumberFormat="1" applyFont="1" applyFill="1" applyBorder="1" applyAlignment="1" applyProtection="1">
      <alignment horizontal="left" vertical="center"/>
      <protection locked="0"/>
    </xf>
    <xf numFmtId="176" fontId="40" fillId="0" borderId="2" xfId="0" applyNumberFormat="1" applyFont="1" applyFill="1" applyBorder="1" applyAlignment="1">
      <alignment horizontal="center" vertical="center"/>
    </xf>
    <xf numFmtId="176" fontId="41" fillId="0" borderId="2" xfId="0" applyNumberFormat="1" applyFont="1" applyFill="1" applyBorder="1" applyAlignment="1" applyProtection="1">
      <alignment horizontal="center" vertical="center"/>
      <protection locked="0"/>
    </xf>
    <xf numFmtId="176" fontId="28" fillId="4" borderId="10" xfId="972" applyNumberFormat="1" applyFont="1" applyFill="1" applyBorder="1" applyAlignment="1">
      <alignment horizontal="left" vertical="center"/>
    </xf>
    <xf numFmtId="178" fontId="28" fillId="4" borderId="10" xfId="972" applyNumberFormat="1" applyFont="1" applyFill="1" applyBorder="1" applyAlignment="1">
      <alignment horizontal="left" vertical="center"/>
    </xf>
    <xf numFmtId="0" fontId="28" fillId="4" borderId="10" xfId="972" applyFont="1" applyFill="1" applyBorder="1" applyAlignment="1">
      <alignment vertical="center"/>
    </xf>
    <xf numFmtId="0" fontId="0" fillId="0" borderId="10" xfId="0" applyBorder="1"/>
    <xf numFmtId="0" fontId="51" fillId="4" borderId="2" xfId="0" applyFont="1" applyFill="1" applyBorder="1" applyAlignment="1">
      <alignment vertical="center"/>
    </xf>
    <xf numFmtId="0" fontId="41" fillId="4" borderId="10" xfId="0" applyFont="1" applyFill="1" applyBorder="1" applyAlignment="1">
      <alignment horizontal="left" vertical="center"/>
    </xf>
    <xf numFmtId="176" fontId="51" fillId="0" borderId="2" xfId="0" applyNumberFormat="1" applyFont="1" applyFill="1" applyBorder="1" applyAlignment="1">
      <alignment horizontal="center" vertical="center"/>
    </xf>
    <xf numFmtId="0" fontId="51" fillId="4" borderId="10" xfId="0" applyFont="1" applyFill="1" applyBorder="1" applyAlignment="1">
      <alignment vertical="center"/>
    </xf>
    <xf numFmtId="0" fontId="51" fillId="0" borderId="10" xfId="0" applyFont="1" applyFill="1" applyBorder="1" applyAlignment="1">
      <alignment vertical="center"/>
    </xf>
    <xf numFmtId="0" fontId="52" fillId="4" borderId="2" xfId="0" applyFont="1" applyFill="1" applyBorder="1" applyAlignment="1">
      <alignment horizontal="center" vertical="center"/>
    </xf>
    <xf numFmtId="0" fontId="53" fillId="4" borderId="2" xfId="0" applyFont="1" applyFill="1" applyBorder="1" applyAlignment="1">
      <alignment horizontal="center" vertical="center"/>
    </xf>
    <xf numFmtId="176" fontId="41" fillId="4" borderId="2" xfId="0" applyNumberFormat="1" applyFont="1" applyFill="1" applyBorder="1" applyAlignment="1">
      <alignment horizontal="center" vertical="center"/>
    </xf>
    <xf numFmtId="0" fontId="41" fillId="4" borderId="10" xfId="0" applyFont="1" applyFill="1" applyBorder="1" applyAlignment="1">
      <alignment horizontal="center" vertical="center"/>
    </xf>
    <xf numFmtId="0" fontId="54" fillId="0" borderId="0" xfId="1297" applyFont="1" applyFill="1"/>
    <xf numFmtId="0" fontId="49" fillId="0" borderId="0" xfId="1297" applyFont="1" applyFill="1"/>
    <xf numFmtId="0" fontId="55" fillId="0" borderId="0" xfId="1297" applyFont="1" applyFill="1"/>
    <xf numFmtId="0" fontId="2" fillId="0" borderId="0" xfId="0" applyFont="1" applyFill="1" applyAlignment="1">
      <alignment vertical="center"/>
    </xf>
    <xf numFmtId="0" fontId="50" fillId="0" borderId="0" xfId="1297" applyNumberFormat="1" applyFont="1" applyFill="1" applyAlignment="1" applyProtection="1">
      <alignment horizontal="center" vertical="center"/>
    </xf>
    <xf numFmtId="0" fontId="56" fillId="0" borderId="0" xfId="1297" applyNumberFormat="1" applyFont="1" applyFill="1" applyAlignment="1" applyProtection="1">
      <alignment horizontal="right" vertical="center"/>
    </xf>
    <xf numFmtId="0" fontId="57" fillId="0" borderId="1" xfId="1297" applyNumberFormat="1" applyFont="1" applyFill="1" applyBorder="1" applyAlignment="1" applyProtection="1">
      <alignment vertical="center"/>
    </xf>
    <xf numFmtId="0" fontId="54" fillId="0" borderId="15" xfId="1297" applyNumberFormat="1" applyFont="1" applyFill="1" applyBorder="1" applyAlignment="1" applyProtection="1">
      <alignment horizontal="center" vertical="center"/>
    </xf>
    <xf numFmtId="0" fontId="54" fillId="0" borderId="2" xfId="1297" applyNumberFormat="1" applyFont="1" applyFill="1" applyBorder="1" applyAlignment="1" applyProtection="1">
      <alignment horizontal="center" vertical="center" wrapText="1"/>
    </xf>
    <xf numFmtId="0" fontId="54" fillId="0" borderId="17" xfId="1297" applyNumberFormat="1" applyFont="1" applyFill="1" applyBorder="1" applyAlignment="1" applyProtection="1">
      <alignment horizontal="center" vertical="center"/>
    </xf>
    <xf numFmtId="0" fontId="40" fillId="4" borderId="2" xfId="1297" applyNumberFormat="1" applyFont="1" applyFill="1" applyBorder="1" applyAlignment="1" applyProtection="1">
      <alignment horizontal="center" vertical="center" wrapText="1"/>
    </xf>
    <xf numFmtId="0" fontId="41" fillId="4" borderId="2" xfId="1297" applyNumberFormat="1" applyFont="1" applyFill="1" applyBorder="1" applyAlignment="1" applyProtection="1">
      <alignment horizontal="center" vertical="center" wrapText="1"/>
    </xf>
    <xf numFmtId="0" fontId="56" fillId="0" borderId="17" xfId="1297" applyNumberFormat="1" applyFont="1" applyFill="1" applyBorder="1" applyAlignment="1" applyProtection="1">
      <alignment horizontal="center" vertical="center"/>
    </xf>
    <xf numFmtId="0" fontId="54" fillId="0" borderId="2" xfId="1297" applyFont="1" applyFill="1" applyBorder="1"/>
    <xf numFmtId="3" fontId="54" fillId="0" borderId="2" xfId="1297" applyNumberFormat="1" applyFont="1" applyFill="1" applyBorder="1" applyAlignment="1" applyProtection="1">
      <alignment horizontal="right" vertical="center"/>
    </xf>
    <xf numFmtId="0" fontId="54" fillId="5" borderId="17" xfId="1297" applyNumberFormat="1" applyFont="1" applyFill="1" applyBorder="1" applyAlignment="1" applyProtection="1">
      <alignment horizontal="center" vertical="center"/>
    </xf>
    <xf numFmtId="186" fontId="54" fillId="0" borderId="2" xfId="341" applyNumberFormat="1" applyFont="1" applyFill="1" applyBorder="1" applyAlignment="1">
      <alignment horizontal="left" vertical="center" wrapText="1" indent="2"/>
    </xf>
    <xf numFmtId="186" fontId="1" fillId="0" borderId="2" xfId="341" applyNumberFormat="1" applyFont="1" applyFill="1" applyBorder="1" applyAlignment="1">
      <alignment horizontal="left" vertical="center" wrapText="1" indent="2"/>
    </xf>
    <xf numFmtId="0" fontId="54" fillId="0" borderId="2" xfId="1297" applyFont="1" applyFill="1" applyBorder="1" applyAlignment="1">
      <alignment horizontal="center"/>
    </xf>
    <xf numFmtId="3" fontId="41" fillId="4" borderId="2" xfId="0" applyNumberFormat="1" applyFont="1" applyFill="1" applyBorder="1" applyAlignment="1" applyProtection="1">
      <alignment horizontal="center" vertical="center"/>
      <protection locked="0"/>
    </xf>
    <xf numFmtId="3" fontId="58" fillId="0" borderId="2" xfId="1297" applyNumberFormat="1" applyFont="1" applyFill="1" applyBorder="1" applyAlignment="1" applyProtection="1">
      <alignment horizontal="right" vertical="center"/>
    </xf>
    <xf numFmtId="0" fontId="58" fillId="0" borderId="2" xfId="1297" applyFont="1" applyFill="1" applyBorder="1"/>
    <xf numFmtId="0" fontId="43" fillId="0" borderId="0" xfId="1297" applyNumberFormat="1" applyFont="1" applyFill="1" applyAlignment="1" applyProtection="1">
      <alignment horizontal="right" vertical="center"/>
    </xf>
    <xf numFmtId="0" fontId="39" fillId="0" borderId="0" xfId="0" applyFont="1" applyFill="1" applyAlignment="1" applyProtection="1">
      <alignment vertical="center"/>
      <protection locked="0"/>
    </xf>
    <xf numFmtId="0" fontId="41" fillId="0" borderId="0" xfId="0" applyFont="1" applyFill="1" applyAlignment="1" applyProtection="1">
      <alignment vertical="center"/>
      <protection locked="0"/>
    </xf>
    <xf numFmtId="0" fontId="41" fillId="0" borderId="0" xfId="0" applyFont="1" applyFill="1" applyAlignment="1" applyProtection="1">
      <alignment horizontal="center" vertical="center"/>
      <protection locked="0"/>
    </xf>
    <xf numFmtId="0" fontId="42" fillId="0" borderId="0" xfId="0" applyFont="1" applyFill="1" applyAlignment="1" applyProtection="1">
      <alignment vertical="center"/>
      <protection locked="0"/>
    </xf>
    <xf numFmtId="0" fontId="39" fillId="0" borderId="0" xfId="0" applyFont="1" applyFill="1" applyAlignment="1" applyProtection="1">
      <alignment horizontal="center" vertical="center"/>
      <protection locked="0"/>
    </xf>
    <xf numFmtId="0" fontId="40" fillId="0" borderId="9" xfId="0" applyFont="1" applyFill="1" applyBorder="1" applyAlignment="1" applyProtection="1">
      <alignment horizontal="center" vertical="center"/>
      <protection locked="0"/>
    </xf>
    <xf numFmtId="0" fontId="40" fillId="0" borderId="11"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40" fillId="0" borderId="2" xfId="0" applyFont="1" applyFill="1" applyBorder="1" applyAlignment="1" applyProtection="1">
      <alignment horizontal="center" vertical="center"/>
      <protection locked="0"/>
    </xf>
    <xf numFmtId="0" fontId="40" fillId="0" borderId="2" xfId="0" applyFont="1" applyFill="1" applyBorder="1" applyAlignment="1" applyProtection="1">
      <alignment horizontal="center" vertical="center" wrapText="1"/>
      <protection locked="0"/>
    </xf>
    <xf numFmtId="1" fontId="41" fillId="4" borderId="2" xfId="0" applyNumberFormat="1" applyFont="1" applyFill="1" applyBorder="1" applyAlignment="1" applyProtection="1">
      <alignment horizontal="left" vertical="center"/>
      <protection locked="0"/>
    </xf>
    <xf numFmtId="0" fontId="41" fillId="4" borderId="2" xfId="0" applyNumberFormat="1" applyFont="1" applyFill="1" applyBorder="1" applyAlignment="1" applyProtection="1">
      <alignment vertical="center"/>
      <protection locked="0"/>
    </xf>
    <xf numFmtId="0" fontId="41" fillId="4" borderId="2" xfId="0" applyNumberFormat="1" applyFont="1" applyFill="1" applyBorder="1" applyAlignment="1" applyProtection="1">
      <alignment horizontal="center" vertical="center"/>
      <protection locked="0"/>
    </xf>
    <xf numFmtId="3" fontId="41" fillId="4" borderId="2" xfId="0" applyNumberFormat="1" applyFont="1" applyFill="1" applyBorder="1" applyAlignment="1" applyProtection="1">
      <alignment vertical="center"/>
      <protection locked="0"/>
    </xf>
    <xf numFmtId="0" fontId="41" fillId="4" borderId="2" xfId="0" applyFont="1" applyFill="1" applyBorder="1" applyAlignment="1" applyProtection="1">
      <alignment vertical="center" wrapText="1"/>
      <protection locked="0"/>
    </xf>
    <xf numFmtId="0" fontId="41" fillId="4" borderId="2" xfId="0" applyFont="1" applyFill="1" applyBorder="1" applyAlignment="1" applyProtection="1">
      <alignment horizontal="center" vertical="center" wrapText="1"/>
      <protection locked="0"/>
    </xf>
    <xf numFmtId="0" fontId="41" fillId="4" borderId="2" xfId="0" applyFont="1" applyFill="1" applyBorder="1" applyAlignment="1" applyProtection="1">
      <alignment vertical="center"/>
      <protection locked="0"/>
    </xf>
    <xf numFmtId="0" fontId="41" fillId="0" borderId="2" xfId="0" applyFont="1" applyFill="1" applyBorder="1" applyAlignment="1" applyProtection="1">
      <alignment horizontal="center" vertical="center"/>
      <protection locked="0"/>
    </xf>
    <xf numFmtId="0" fontId="40" fillId="4" borderId="2" xfId="0" applyFont="1" applyFill="1" applyBorder="1" applyAlignment="1" applyProtection="1">
      <alignment horizontal="distributed" vertical="center" indent="2"/>
      <protection locked="0"/>
    </xf>
    <xf numFmtId="0" fontId="40" fillId="4" borderId="2" xfId="0" applyFont="1" applyFill="1" applyBorder="1" applyAlignment="1" applyProtection="1">
      <alignment horizontal="center" vertical="center"/>
      <protection locked="0"/>
    </xf>
    <xf numFmtId="0" fontId="41" fillId="4" borderId="0" xfId="972" applyFont="1" applyFill="1" applyAlignment="1">
      <alignment vertical="center"/>
    </xf>
    <xf numFmtId="0" fontId="49" fillId="4" borderId="0" xfId="972" applyFont="1" applyFill="1" applyAlignment="1">
      <alignment vertical="center"/>
    </xf>
    <xf numFmtId="0" fontId="22" fillId="4" borderId="0" xfId="972" applyFont="1" applyFill="1" applyAlignment="1">
      <alignment vertical="center"/>
    </xf>
    <xf numFmtId="10" fontId="41" fillId="4" borderId="0" xfId="972" applyNumberFormat="1" applyFont="1" applyFill="1" applyAlignment="1">
      <alignment horizontal="right" vertical="center"/>
    </xf>
    <xf numFmtId="10" fontId="41" fillId="4" borderId="0" xfId="972" applyNumberFormat="1" applyFont="1" applyFill="1" applyAlignment="1">
      <alignment vertical="center"/>
    </xf>
    <xf numFmtId="0" fontId="46" fillId="4" borderId="0" xfId="972" applyFont="1" applyFill="1" applyAlignment="1">
      <alignment vertical="center"/>
    </xf>
    <xf numFmtId="0" fontId="59" fillId="6" borderId="0" xfId="972" applyFont="1" applyFill="1" applyAlignment="1">
      <alignment vertical="center"/>
    </xf>
    <xf numFmtId="0" fontId="42" fillId="4" borderId="0" xfId="972" applyFont="1" applyFill="1" applyAlignment="1">
      <alignment vertical="center"/>
    </xf>
    <xf numFmtId="0" fontId="55" fillId="4" borderId="0" xfId="972" applyFont="1" applyFill="1" applyAlignment="1">
      <alignment vertical="center"/>
    </xf>
    <xf numFmtId="0" fontId="46" fillId="4" borderId="2" xfId="972" applyFont="1" applyFill="1" applyBorder="1" applyAlignment="1">
      <alignment horizontal="distributed" vertical="center"/>
    </xf>
    <xf numFmtId="0" fontId="46" fillId="4" borderId="2" xfId="972" applyFont="1" applyFill="1" applyBorder="1" applyAlignment="1">
      <alignment horizontal="center" vertical="center"/>
    </xf>
    <xf numFmtId="0" fontId="46" fillId="4" borderId="2" xfId="972" applyFont="1" applyFill="1" applyBorder="1" applyAlignment="1">
      <alignment horizontal="distributed" vertical="center" indent="6"/>
    </xf>
    <xf numFmtId="0" fontId="46" fillId="4" borderId="15" xfId="972" applyFont="1" applyFill="1" applyBorder="1" applyAlignment="1">
      <alignment horizontal="center" vertical="center" wrapText="1"/>
    </xf>
    <xf numFmtId="0" fontId="46" fillId="4" borderId="9" xfId="972" applyFont="1" applyFill="1" applyBorder="1" applyAlignment="1">
      <alignment horizontal="center" vertical="center" wrapText="1"/>
    </xf>
    <xf numFmtId="0" fontId="46" fillId="4" borderId="11" xfId="972" applyFont="1" applyFill="1" applyBorder="1" applyAlignment="1">
      <alignment horizontal="center" vertical="center" wrapText="1"/>
    </xf>
    <xf numFmtId="0" fontId="46" fillId="4" borderId="10" xfId="972" applyFont="1" applyFill="1" applyBorder="1" applyAlignment="1">
      <alignment horizontal="center" vertical="center" wrapText="1"/>
    </xf>
    <xf numFmtId="0" fontId="46" fillId="4" borderId="17" xfId="972" applyFont="1" applyFill="1" applyBorder="1" applyAlignment="1">
      <alignment horizontal="center" vertical="center" wrapText="1"/>
    </xf>
    <xf numFmtId="0" fontId="46" fillId="4" borderId="2" xfId="1055" applyFont="1" applyFill="1" applyBorder="1" applyAlignment="1">
      <alignment horizontal="center" vertical="center" wrapText="1"/>
    </xf>
    <xf numFmtId="0" fontId="43" fillId="4" borderId="2" xfId="972" applyFont="1" applyFill="1" applyBorder="1" applyAlignment="1">
      <alignment vertical="center"/>
    </xf>
    <xf numFmtId="0" fontId="60" fillId="4" borderId="2" xfId="972" applyFont="1" applyFill="1" applyBorder="1" applyAlignment="1">
      <alignment horizontal="distributed" vertical="center" indent="4"/>
    </xf>
    <xf numFmtId="185" fontId="43" fillId="5" borderId="2" xfId="972" applyNumberFormat="1" applyFont="1" applyFill="1" applyBorder="1" applyAlignment="1">
      <alignment vertical="center" shrinkToFit="1"/>
    </xf>
    <xf numFmtId="180" fontId="43" fillId="5" borderId="2" xfId="972" applyNumberFormat="1" applyFont="1" applyFill="1" applyBorder="1" applyAlignment="1">
      <alignment vertical="center" shrinkToFit="1"/>
    </xf>
    <xf numFmtId="49" fontId="43" fillId="4" borderId="2" xfId="972" applyNumberFormat="1" applyFont="1" applyFill="1" applyBorder="1" applyAlignment="1">
      <alignment vertical="center"/>
    </xf>
    <xf numFmtId="0" fontId="28" fillId="4" borderId="2" xfId="972" applyFont="1" applyFill="1" applyBorder="1" applyAlignment="1">
      <alignment vertical="center"/>
    </xf>
    <xf numFmtId="185" fontId="43" fillId="5" borderId="2" xfId="227" applyNumberFormat="1" applyFont="1" applyFill="1" applyBorder="1" applyAlignment="1">
      <alignment vertical="center" shrinkToFit="1"/>
    </xf>
    <xf numFmtId="188" fontId="43" fillId="4" borderId="2" xfId="972" applyNumberFormat="1" applyFont="1" applyFill="1" applyBorder="1" applyAlignment="1">
      <alignment vertical="center"/>
    </xf>
    <xf numFmtId="185" fontId="43" fillId="5" borderId="2" xfId="0" applyNumberFormat="1" applyFont="1" applyFill="1" applyBorder="1" applyAlignment="1">
      <alignment vertical="center" shrinkToFit="1"/>
    </xf>
    <xf numFmtId="185" fontId="43" fillId="7" borderId="2" xfId="227" applyNumberFormat="1" applyFont="1" applyFill="1" applyBorder="1" applyAlignment="1">
      <alignment vertical="center" shrinkToFit="1"/>
    </xf>
    <xf numFmtId="0" fontId="49" fillId="4" borderId="1" xfId="972" applyFont="1" applyFill="1" applyBorder="1" applyAlignment="1">
      <alignment horizontal="right" vertical="center"/>
    </xf>
    <xf numFmtId="187" fontId="43" fillId="5" borderId="2" xfId="972" applyNumberFormat="1" applyFont="1" applyFill="1" applyBorder="1" applyAlignment="1">
      <alignment vertical="center" shrinkToFit="1"/>
    </xf>
    <xf numFmtId="185" fontId="43" fillId="4" borderId="2" xfId="227" applyNumberFormat="1" applyFont="1" applyFill="1" applyBorder="1" applyAlignment="1">
      <alignment vertical="center" shrinkToFit="1"/>
    </xf>
    <xf numFmtId="185" fontId="43" fillId="4" borderId="2" xfId="972" applyNumberFormat="1" applyFont="1" applyFill="1" applyBorder="1" applyAlignment="1">
      <alignment vertical="center" shrinkToFit="1"/>
    </xf>
    <xf numFmtId="187" fontId="43" fillId="4" borderId="2" xfId="972" applyNumberFormat="1" applyFont="1" applyFill="1" applyBorder="1" applyAlignment="1">
      <alignment vertical="center" shrinkToFit="1"/>
    </xf>
    <xf numFmtId="0" fontId="28" fillId="0" borderId="2" xfId="972" applyFont="1" applyFill="1" applyBorder="1" applyAlignment="1">
      <alignment vertical="center"/>
    </xf>
    <xf numFmtId="185" fontId="28" fillId="4" borderId="2" xfId="972" applyNumberFormat="1" applyFont="1" applyFill="1" applyBorder="1" applyAlignment="1">
      <alignment vertical="center" shrinkToFit="1"/>
    </xf>
    <xf numFmtId="0" fontId="61" fillId="6" borderId="0" xfId="972" applyFont="1" applyFill="1" applyAlignment="1">
      <alignment horizontal="center" vertical="center" wrapText="1"/>
    </xf>
    <xf numFmtId="183" fontId="40" fillId="4" borderId="0" xfId="972" applyNumberFormat="1" applyFont="1" applyFill="1" applyAlignment="1">
      <alignment horizontal="right" vertical="center"/>
    </xf>
    <xf numFmtId="176" fontId="41" fillId="4" borderId="17" xfId="0" applyNumberFormat="1" applyFont="1" applyFill="1" applyBorder="1" applyAlignment="1" applyProtection="1">
      <alignment horizontal="left" vertical="center"/>
      <protection locked="0"/>
    </xf>
    <xf numFmtId="178" fontId="41" fillId="4" borderId="17" xfId="0" applyNumberFormat="1" applyFont="1" applyFill="1" applyBorder="1" applyAlignment="1" applyProtection="1">
      <alignment horizontal="left" vertical="center"/>
      <protection locked="0"/>
    </xf>
    <xf numFmtId="0" fontId="41" fillId="4" borderId="17" xfId="0" applyFont="1" applyFill="1" applyBorder="1" applyAlignment="1">
      <alignment vertical="center"/>
    </xf>
    <xf numFmtId="178" fontId="28" fillId="4" borderId="18" xfId="972" applyNumberFormat="1" applyFont="1" applyFill="1" applyBorder="1" applyAlignment="1">
      <alignment horizontal="left" vertical="center"/>
    </xf>
    <xf numFmtId="0" fontId="28" fillId="4" borderId="11" xfId="972" applyFont="1" applyFill="1" applyBorder="1" applyAlignment="1">
      <alignment vertical="center"/>
    </xf>
    <xf numFmtId="0" fontId="41" fillId="4" borderId="9" xfId="0" applyFont="1" applyFill="1" applyBorder="1" applyAlignment="1">
      <alignment vertical="center"/>
    </xf>
    <xf numFmtId="0" fontId="41" fillId="4" borderId="11" xfId="0" applyFont="1" applyFill="1" applyBorder="1" applyAlignment="1">
      <alignment vertical="center"/>
    </xf>
    <xf numFmtId="0" fontId="51" fillId="4" borderId="9" xfId="0" applyFont="1" applyFill="1" applyBorder="1" applyAlignment="1">
      <alignment vertical="center"/>
    </xf>
    <xf numFmtId="185" fontId="62" fillId="4" borderId="2" xfId="972" applyNumberFormat="1" applyFont="1" applyFill="1" applyBorder="1" applyAlignment="1" applyProtection="1">
      <alignment horizontal="center" vertical="center" shrinkToFit="1"/>
      <protection locked="0"/>
    </xf>
    <xf numFmtId="0" fontId="51" fillId="0" borderId="11" xfId="0" applyFont="1" applyFill="1" applyBorder="1" applyAlignment="1">
      <alignment vertical="center"/>
    </xf>
    <xf numFmtId="0" fontId="41" fillId="0" borderId="9" xfId="0" applyFont="1" applyFill="1" applyBorder="1" applyAlignment="1">
      <alignment vertical="center"/>
    </xf>
    <xf numFmtId="0" fontId="41" fillId="0" borderId="11" xfId="0" applyFont="1" applyFill="1" applyBorder="1" applyAlignment="1">
      <alignment vertical="center"/>
    </xf>
    <xf numFmtId="0" fontId="51" fillId="0" borderId="0" xfId="0" applyFont="1" applyFill="1" applyAlignment="1">
      <alignment vertical="center"/>
    </xf>
    <xf numFmtId="185" fontId="43" fillId="4" borderId="2" xfId="972" applyNumberFormat="1" applyFont="1" applyFill="1" applyBorder="1" applyAlignment="1" applyProtection="1">
      <alignment horizontal="center" vertical="center" shrinkToFit="1"/>
      <protection locked="0"/>
    </xf>
    <xf numFmtId="0" fontId="51" fillId="4" borderId="2" xfId="0" applyFont="1" applyFill="1" applyBorder="1" applyAlignment="1">
      <alignment horizontal="center" vertical="center"/>
    </xf>
    <xf numFmtId="0" fontId="41" fillId="0" borderId="13" xfId="0" applyFont="1" applyFill="1" applyBorder="1" applyAlignment="1">
      <alignment horizontal="center" vertical="center" wrapText="1"/>
    </xf>
    <xf numFmtId="0" fontId="63" fillId="0" borderId="0" xfId="0" applyFont="1" applyFill="1" applyAlignment="1">
      <alignment vertical="center"/>
    </xf>
    <xf numFmtId="0" fontId="64" fillId="0" borderId="0" xfId="0" applyFont="1" applyFill="1" applyBorder="1" applyAlignment="1">
      <alignment horizontal="center" vertical="center" wrapText="1"/>
    </xf>
    <xf numFmtId="0" fontId="65" fillId="0" borderId="19" xfId="0" applyFont="1" applyFill="1" applyBorder="1" applyAlignment="1">
      <alignment horizontal="left" vertical="center" wrapText="1"/>
    </xf>
    <xf numFmtId="0" fontId="20" fillId="0" borderId="19" xfId="0" applyFont="1" applyFill="1" applyBorder="1" applyAlignment="1">
      <alignment horizontal="center" vertical="center" wrapText="1"/>
    </xf>
    <xf numFmtId="0" fontId="20" fillId="0" borderId="19" xfId="0" applyFont="1" applyFill="1" applyBorder="1" applyAlignment="1">
      <alignment horizontal="left" vertical="center" wrapText="1"/>
    </xf>
    <xf numFmtId="0" fontId="20" fillId="8" borderId="19" xfId="0" applyFont="1" applyFill="1" applyBorder="1" applyAlignment="1">
      <alignment horizontal="left" vertical="center" wrapText="1"/>
    </xf>
    <xf numFmtId="49" fontId="43" fillId="4" borderId="2" xfId="0" applyNumberFormat="1" applyFont="1" applyFill="1" applyBorder="1" applyAlignment="1" quotePrefix="1">
      <alignment horizontal="left" vertical="center"/>
    </xf>
    <xf numFmtId="49" fontId="43" fillId="4" borderId="2" xfId="972" applyNumberFormat="1" applyFont="1" applyFill="1" applyBorder="1" applyAlignment="1" quotePrefix="1">
      <alignment vertical="center"/>
    </xf>
  </cellXfs>
  <cellStyles count="1892">
    <cellStyle name="常规" xfId="0" builtinId="0"/>
    <cellStyle name="常规 3 9 4" xfId="1"/>
    <cellStyle name="常规 3 4 4 3 2" xfId="2"/>
    <cellStyle name="货币[0]" xfId="3" builtinId="7"/>
    <cellStyle name="常规 3 9 2 2" xfId="4"/>
    <cellStyle name="常规 10 3 4 4" xfId="5"/>
    <cellStyle name="常规 10 3 4 2 2" xfId="6"/>
    <cellStyle name="常规 11 3 5 2" xfId="7"/>
    <cellStyle name="常规 10 6 2 3" xfId="8"/>
    <cellStyle name="20% - 强调文字颜色 1 2" xfId="9"/>
    <cellStyle name="20% - 强调文字颜色 3" xfId="10" builtinId="38"/>
    <cellStyle name="常规 10 2_9益阳" xfId="11"/>
    <cellStyle name="常规 11 3 7" xfId="12"/>
    <cellStyle name="常规 10 3 2 2 2 2" xfId="13"/>
    <cellStyle name="强调文字颜色 2 3 2" xfId="14"/>
    <cellStyle name="输入" xfId="15" builtinId="20"/>
    <cellStyle name="常规 44" xfId="16"/>
    <cellStyle name="常规 39" xfId="17"/>
    <cellStyle name="常规 12 3 2 2 2" xfId="18"/>
    <cellStyle name="货币" xfId="19" builtinId="4"/>
    <cellStyle name="常规 3 4 3" xfId="20"/>
    <cellStyle name="千位分隔[0]" xfId="21" builtinId="6"/>
    <cellStyle name="常规 13 6 4" xfId="22"/>
    <cellStyle name="常规 11 2 4 2 2 2" xfId="23"/>
    <cellStyle name="40% - 强调文字颜色 3" xfId="24" builtinId="39"/>
    <cellStyle name="常规 31 2" xfId="25"/>
    <cellStyle name="常规 26 2" xfId="26"/>
    <cellStyle name="常规 10 4 4 2 3" xfId="27"/>
    <cellStyle name="常规 10 4 3 2 2 2" xfId="28"/>
    <cellStyle name="差" xfId="29" builtinId="27"/>
    <cellStyle name="千位分隔" xfId="30" builtinId="3"/>
    <cellStyle name="60% - 强调文字颜色 3" xfId="31" builtinId="40"/>
    <cellStyle name="常规 7 8 2 3" xfId="32"/>
    <cellStyle name="60% - 强调文字颜色 6 3 2" xfId="33"/>
    <cellStyle name="超链接" xfId="34" builtinId="8"/>
    <cellStyle name="常规 10 2 2 3" xfId="35"/>
    <cellStyle name="差_附件2 益阳市市级国有资本经营预算表(定稿) 2 2" xfId="36"/>
    <cellStyle name="百分比" xfId="37" builtinId="5"/>
    <cellStyle name="常规 8 4 6 2" xfId="38"/>
    <cellStyle name="已访问的超链接" xfId="39" builtinId="9"/>
    <cellStyle name="注释" xfId="40" builtinId="10"/>
    <cellStyle name="60% - 强调文字颜色 2 3" xfId="41"/>
    <cellStyle name="60% - 强调文字颜色 2" xfId="42" builtinId="36"/>
    <cellStyle name="常规 10 9 2 3" xfId="43"/>
    <cellStyle name="常规 10 11 2 2" xfId="44"/>
    <cellStyle name="标题 4" xfId="45" builtinId="19"/>
    <cellStyle name="警告文本" xfId="46" builtinId="11"/>
    <cellStyle name="常规 7 11 2" xfId="47"/>
    <cellStyle name="常规 6 5" xfId="48"/>
    <cellStyle name="常规 4 4 3" xfId="49"/>
    <cellStyle name="常规 4 2 2 3" xfId="50"/>
    <cellStyle name="60% - 强调文字颜色 2 2 2" xfId="51"/>
    <cellStyle name="标题" xfId="52" builtinId="15"/>
    <cellStyle name="解释性文本" xfId="53" builtinId="53"/>
    <cellStyle name="常规 12 3 5" xfId="54"/>
    <cellStyle name="标题 1" xfId="55" builtinId="16"/>
    <cellStyle name="常规 8 2 3 3" xfId="56"/>
    <cellStyle name="常规 10 3 6 2" xfId="57"/>
    <cellStyle name="标题 2" xfId="58" builtinId="17"/>
    <cellStyle name="常规 8 2 3 4" xfId="59"/>
    <cellStyle name="0,0_x000d__x000a_NA_x000d__x000a_" xfId="60"/>
    <cellStyle name="60% - 强调文字颜色 1" xfId="61" builtinId="32"/>
    <cellStyle name="常规 10 9 2 2" xfId="62"/>
    <cellStyle name="差_长沙 2 3" xfId="63"/>
    <cellStyle name="常规 10 3 4 2 2 2" xfId="64"/>
    <cellStyle name="标题 3" xfId="65" builtinId="18"/>
    <cellStyle name="60% - 强调文字颜色 4" xfId="66" builtinId="44"/>
    <cellStyle name="输出" xfId="67" builtinId="21"/>
    <cellStyle name="常规 11 2 4 2 2" xfId="68"/>
    <cellStyle name="计算" xfId="69" builtinId="22"/>
    <cellStyle name="常规 4 3 4 3 2" xfId="70"/>
    <cellStyle name="常规 11 10 2" xfId="71"/>
    <cellStyle name="40% - 强调文字颜色 4 2" xfId="72"/>
    <cellStyle name="检查单元格" xfId="73" builtinId="23"/>
    <cellStyle name="常规 13 5" xfId="74"/>
    <cellStyle name="20% - 强调文字颜色 6" xfId="75" builtinId="50"/>
    <cellStyle name="强调文字颜色 2" xfId="76" builtinId="33"/>
    <cellStyle name="差_长沙 4 2" xfId="77"/>
    <cellStyle name="链接单元格" xfId="78" builtinId="24"/>
    <cellStyle name="汇总" xfId="79" builtinId="25"/>
    <cellStyle name="好" xfId="80" builtinId="26"/>
    <cellStyle name="常规 11 7 2 2" xfId="81"/>
    <cellStyle name="常规 10 4 3 2 3" xfId="82"/>
    <cellStyle name="好_大通湖" xfId="83"/>
    <cellStyle name="常规 3 2 6" xfId="84"/>
    <cellStyle name="20% - 强调文字颜色 3 3" xfId="85"/>
    <cellStyle name="适中" xfId="86" builtinId="28"/>
    <cellStyle name="常规 11 3 3 2 2 2" xfId="87"/>
    <cellStyle name="20% - 强调文字颜色 5" xfId="88" builtinId="46"/>
    <cellStyle name="检查单元格 3 2" xfId="89"/>
    <cellStyle name="常规 13 5 3 2" xfId="90"/>
    <cellStyle name="常规 11 3 4 2 3" xfId="91"/>
    <cellStyle name="强调文字颜色 1" xfId="92" builtinId="29"/>
    <cellStyle name="常规 11 3 5" xfId="93"/>
    <cellStyle name="20% - 强调文字颜色 1" xfId="94" builtinId="30"/>
    <cellStyle name="40% - 强调文字颜色 4 3 2" xfId="95"/>
    <cellStyle name="常规 11 4 2 4" xfId="96"/>
    <cellStyle name="常规 13 6 2" xfId="97"/>
    <cellStyle name="常规 10 2 3 2 2 2" xfId="98"/>
    <cellStyle name="40% - 强调文字颜色 1" xfId="99" builtinId="31"/>
    <cellStyle name="常规 11 3 6" xfId="100"/>
    <cellStyle name="20% - 强调文字颜色 2" xfId="101" builtinId="34"/>
    <cellStyle name="常规 11 2 5 2 2" xfId="102"/>
    <cellStyle name="40% - 强调文字颜色 2" xfId="103" builtinId="35"/>
    <cellStyle name="强调文字颜色 3" xfId="104" builtinId="37"/>
    <cellStyle name="常规 10 3 3 2" xfId="105"/>
    <cellStyle name="强调文字颜色 4" xfId="106" builtinId="41"/>
    <cellStyle name="常规 11 4 2 3 2" xfId="107"/>
    <cellStyle name="20% - 强调文字颜色 4" xfId="108" builtinId="42"/>
    <cellStyle name="常规 11 10" xfId="109"/>
    <cellStyle name="40% - 强调文字颜色 4" xfId="110" builtinId="43"/>
    <cellStyle name="常规 10 3 3 3" xfId="111"/>
    <cellStyle name="强调文字颜色 5" xfId="112" builtinId="45"/>
    <cellStyle name="常规 11 11" xfId="113"/>
    <cellStyle name="40% - 强调文字颜色 5" xfId="114" builtinId="47"/>
    <cellStyle name="常规 8 4 4 2 2" xfId="115"/>
    <cellStyle name="60% - 强调文字颜色 5" xfId="116" builtinId="48"/>
    <cellStyle name="常规 16 5 2 2 2" xfId="117"/>
    <cellStyle name="常规 10 3 3 4" xfId="118"/>
    <cellStyle name="强调文字颜色 6" xfId="119" builtinId="49"/>
    <cellStyle name="常规 11 12" xfId="120"/>
    <cellStyle name="好_大通湖 2" xfId="121"/>
    <cellStyle name="常规 3 2 6 2" xfId="122"/>
    <cellStyle name="20% - 强调文字颜色 3 3 2" xfId="123"/>
    <cellStyle name="40% - 强调文字颜色 6" xfId="124" builtinId="51"/>
    <cellStyle name="常规 8 4 4 2 3" xfId="125"/>
    <cellStyle name="60% - 强调文字颜色 6" xfId="126" builtinId="52"/>
    <cellStyle name="常规 40" xfId="127"/>
    <cellStyle name="常规 35" xfId="128"/>
    <cellStyle name="20% - 强调文字颜色 2 3 2" xfId="129"/>
    <cellStyle name="20% - 强调文字颜色 2 2 2" xfId="130"/>
    <cellStyle name="百分比 2 5" xfId="131"/>
    <cellStyle name="常规 12 4 6 2" xfId="132"/>
    <cellStyle name="_2015年市本级财力测算(12.11)" xfId="133"/>
    <cellStyle name="千位分隔 3 2" xfId="134"/>
    <cellStyle name="标题 4 2 2" xfId="135"/>
    <cellStyle name="_ET_STYLE_NoName_00_" xfId="136"/>
    <cellStyle name="_ET_STYLE_NoName_00_ 2" xfId="137"/>
    <cellStyle name="20% - 强调文字颜色 2 3" xfId="138"/>
    <cellStyle name="常规 10 4 4 3 2" xfId="139"/>
    <cellStyle name="20% - 强调文字颜色 1 4" xfId="140"/>
    <cellStyle name="常规 11 3 5 3" xfId="141"/>
    <cellStyle name="20% - 强调文字颜色 1 3" xfId="142"/>
    <cellStyle name="常规 10 3 5" xfId="143"/>
    <cellStyle name="差_长沙" xfId="144"/>
    <cellStyle name="百分比 2 5 2" xfId="145"/>
    <cellStyle name="_2015年市本级财力测算(12.11) 2" xfId="146"/>
    <cellStyle name="差_长沙 2 2 2" xfId="147"/>
    <cellStyle name="20% - 强调文字颜色 2 4" xfId="148"/>
    <cellStyle name="标题 2 2" xfId="149"/>
    <cellStyle name="0,0_x000d__x000a_NA_x000d__x000a_ 2" xfId="150"/>
    <cellStyle name="常规 11 4" xfId="151"/>
    <cellStyle name="常规 11 3 5 2 2" xfId="152"/>
    <cellStyle name="20% - 强调文字颜色 1 2 2" xfId="153"/>
    <cellStyle name="20% - 强调文字颜色 1 3 2" xfId="154"/>
    <cellStyle name="常规 11 3 6 2" xfId="155"/>
    <cellStyle name="20% - 强调文字颜色 2 2" xfId="156"/>
    <cellStyle name="常规 3 2 5" xfId="157"/>
    <cellStyle name="20% - 强调文字颜色 3 2" xfId="158"/>
    <cellStyle name="差_大通湖" xfId="159"/>
    <cellStyle name="常规 3 2 5 2" xfId="160"/>
    <cellStyle name="20% - 强调文字颜色 3 2 2" xfId="161"/>
    <cellStyle name="60% - 强调文字颜色 1 2" xfId="162"/>
    <cellStyle name="常规 10 9 2 2 2" xfId="163"/>
    <cellStyle name="常规 3 2 7" xfId="164"/>
    <cellStyle name="20% - 强调文字颜色 3 4" xfId="165"/>
    <cellStyle name="常规 3 3 5" xfId="166"/>
    <cellStyle name="20% - 强调文字颜色 4 2" xfId="167"/>
    <cellStyle name="常规 3 3 5 2" xfId="168"/>
    <cellStyle name="20% - 强调文字颜色 4 2 2" xfId="169"/>
    <cellStyle name="常规 3 3 6" xfId="170"/>
    <cellStyle name="20% - 强调文字颜色 4 3" xfId="171"/>
    <cellStyle name="常规 3 3 6 2" xfId="172"/>
    <cellStyle name="20% - 强调文字颜色 4 3 2" xfId="173"/>
    <cellStyle name="60% - 强调文字颜色 2 2" xfId="174"/>
    <cellStyle name="常规 3 3 7" xfId="175"/>
    <cellStyle name="20% - 强调文字颜色 4 4" xfId="176"/>
    <cellStyle name="常规 7 4 4 3 2" xfId="177"/>
    <cellStyle name="常规 10 4_12娄底" xfId="178"/>
    <cellStyle name="常规 3 4 5" xfId="179"/>
    <cellStyle name="20% - 强调文字颜色 5 2" xfId="180"/>
    <cellStyle name="常规 3 4 5 2" xfId="181"/>
    <cellStyle name="20% - 强调文字颜色 5 2 2" xfId="182"/>
    <cellStyle name="常规 10 2 2 2 3" xfId="183"/>
    <cellStyle name="常规 8 7 2 2 2" xfId="184"/>
    <cellStyle name="常规 3 4 6" xfId="185"/>
    <cellStyle name="20% - 强调文字颜色 5 3" xfId="186"/>
    <cellStyle name="常规 3 4 6 2" xfId="187"/>
    <cellStyle name="20% - 强调文字颜色 5 3 2" xfId="188"/>
    <cellStyle name="60% - 强调文字颜色 3 2" xfId="189"/>
    <cellStyle name="常规 3 4 7" xfId="190"/>
    <cellStyle name="20% - 强调文字颜色 5 4" xfId="191"/>
    <cellStyle name="20% - 强调文字颜色 6 2" xfId="192"/>
    <cellStyle name="常规 13 7" xfId="193"/>
    <cellStyle name="20% - 强调文字颜色 6 2 2" xfId="194"/>
    <cellStyle name="常规 10 2 3 2 3" xfId="195"/>
    <cellStyle name="40% - 强调文字颜色 4 4" xfId="196"/>
    <cellStyle name="20% - 强调文字颜色 6 3" xfId="197"/>
    <cellStyle name="40% - 强调文字颜色 5 4" xfId="198"/>
    <cellStyle name="20% - 强调文字颜色 6 3 2" xfId="199"/>
    <cellStyle name="60% - 强调文字颜色 4 2" xfId="200"/>
    <cellStyle name="常规 6 3 2 2 2" xfId="201"/>
    <cellStyle name="20% - 强调文字颜色 6 4" xfId="202"/>
    <cellStyle name="常规 10 5" xfId="203"/>
    <cellStyle name="40% - 强调文字颜色 1 2" xfId="204"/>
    <cellStyle name="常规 10 5 2" xfId="205"/>
    <cellStyle name="40% - 强调文字颜色 1 2 2" xfId="206"/>
    <cellStyle name="常规 10 6" xfId="207"/>
    <cellStyle name="常规 9 2" xfId="208"/>
    <cellStyle name="40% - 强调文字颜色 1 3" xfId="209"/>
    <cellStyle name="常规 10 6 2" xfId="210"/>
    <cellStyle name="常规 9 2 2" xfId="211"/>
    <cellStyle name="40% - 强调文字颜色 1 3 2" xfId="212"/>
    <cellStyle name="常规 3 5 2 2" xfId="213"/>
    <cellStyle name="常规 10 7" xfId="214"/>
    <cellStyle name="常规 9 3" xfId="215"/>
    <cellStyle name="40% - 强调文字颜色 1 4" xfId="216"/>
    <cellStyle name="常规 11 5" xfId="217"/>
    <cellStyle name="40% - 强调文字颜色 2 2" xfId="218"/>
    <cellStyle name="常规 11 5 2" xfId="219"/>
    <cellStyle name="40% - 强调文字颜色 2 2 2" xfId="220"/>
    <cellStyle name="常规 11 6" xfId="221"/>
    <cellStyle name="40% - 强调文字颜色 2 3" xfId="222"/>
    <cellStyle name="常规 11 6 2" xfId="223"/>
    <cellStyle name="40% - 强调文字颜色 2 3 2" xfId="224"/>
    <cellStyle name="常规 11 2 2 4" xfId="225"/>
    <cellStyle name="常规 3 5 3 2" xfId="226"/>
    <cellStyle name="常规 11 7" xfId="227"/>
    <cellStyle name="40% - 强调文字颜色 2 4" xfId="228"/>
    <cellStyle name="40% - 强调文字颜色 3 2" xfId="229"/>
    <cellStyle name="40% - 强调文字颜色 3 2 2" xfId="230"/>
    <cellStyle name="40% - 强调文字颜色 3 3" xfId="231"/>
    <cellStyle name="常规 30" xfId="232"/>
    <cellStyle name="常规 25" xfId="233"/>
    <cellStyle name="40% - 强调文字颜色 3 3 2" xfId="234"/>
    <cellStyle name="常规 11 3 2 4" xfId="235"/>
    <cellStyle name="40% - 强调文字颜色 3 4" xfId="236"/>
    <cellStyle name="常规 7 3 5" xfId="237"/>
    <cellStyle name="常规 11 10 2 2" xfId="238"/>
    <cellStyle name="标题 4 4" xfId="239"/>
    <cellStyle name="40% - 强调文字颜色 4 2 2" xfId="240"/>
    <cellStyle name="常规 2 8 2 2" xfId="241"/>
    <cellStyle name="常规 11 10 3" xfId="242"/>
    <cellStyle name="常规 13 6" xfId="243"/>
    <cellStyle name="常规 10 2 3 2 2" xfId="244"/>
    <cellStyle name="40% - 强调文字颜色 4 3" xfId="245"/>
    <cellStyle name="常规 11 11 2" xfId="246"/>
    <cellStyle name="常规 8 4 4 2 2 2" xfId="247"/>
    <cellStyle name="40% - 强调文字颜色 5 2" xfId="248"/>
    <cellStyle name="60% - 强调文字颜色 4 3" xfId="249"/>
    <cellStyle name="40% - 强调文字颜色 5 2 2" xfId="250"/>
    <cellStyle name="常规 10 2 3 3 2" xfId="251"/>
    <cellStyle name="40% - 强调文字颜色 5 3" xfId="252"/>
    <cellStyle name="60% - 强调文字颜色 5 3" xfId="253"/>
    <cellStyle name="40% - 强调文字颜色 5 3 2" xfId="254"/>
    <cellStyle name="40% - 强调文字颜色 6 2" xfId="255"/>
    <cellStyle name="40% - 强调文字颜色 6 2 2" xfId="256"/>
    <cellStyle name="40% - 强调文字颜色 6 3" xfId="257"/>
    <cellStyle name="40% - 强调文字颜色 6 3 2" xfId="258"/>
    <cellStyle name="常规 8 3 4 2" xfId="259"/>
    <cellStyle name="差_4衡阳" xfId="260"/>
    <cellStyle name="40% - 强调文字颜色 6 4" xfId="261"/>
    <cellStyle name="60% - 强调文字颜色 4 2 2" xfId="262"/>
    <cellStyle name="60% - 强调文字颜色 1 2 2" xfId="263"/>
    <cellStyle name="60% - 强调文字颜色 1 3" xfId="264"/>
    <cellStyle name="常规 7 3 2 3" xfId="265"/>
    <cellStyle name="常规 2 18" xfId="266"/>
    <cellStyle name="60% - 强调文字颜色 1 3 2" xfId="267"/>
    <cellStyle name="百分比 2 2 2 2 2" xfId="268"/>
    <cellStyle name="60% - 强调文字颜色 1 4" xfId="269"/>
    <cellStyle name="注释 2" xfId="270"/>
    <cellStyle name="常规 7 4 2 3" xfId="271"/>
    <cellStyle name="60% - 强调文字颜色 2 3 2" xfId="272"/>
    <cellStyle name="60% - 强调文字颜色 2 4" xfId="273"/>
    <cellStyle name="60% - 强调文字颜色 3 2 2" xfId="274"/>
    <cellStyle name="60% - 强调文字颜色 3 3" xfId="275"/>
    <cellStyle name="常规 7 5 2 3" xfId="276"/>
    <cellStyle name="60% - 强调文字颜色 3 3 2" xfId="277"/>
    <cellStyle name="60% - 强调文字颜色 3 4" xfId="278"/>
    <cellStyle name="常规 10 14" xfId="279"/>
    <cellStyle name="常规 7 6 2 3" xfId="280"/>
    <cellStyle name="常规 20" xfId="281"/>
    <cellStyle name="常规 15" xfId="282"/>
    <cellStyle name="60% - 强调文字颜色 4 3 2" xfId="283"/>
    <cellStyle name="60% - 强调文字颜色 4 4" xfId="284"/>
    <cellStyle name="常规 11 5 2 3" xfId="285"/>
    <cellStyle name="60% - 强调文字颜色 5 2" xfId="286"/>
    <cellStyle name="60% - 强调文字颜色 5 2 2" xfId="287"/>
    <cellStyle name="RowLevel_0" xfId="288"/>
    <cellStyle name="差_9益阳" xfId="289"/>
    <cellStyle name="常规 7 7 2 3" xfId="290"/>
    <cellStyle name="60% - 强调文字颜色 5 3 2" xfId="291"/>
    <cellStyle name="差_附件2 益阳市市级国有资本经营预算表(定稿) 2" xfId="292"/>
    <cellStyle name="60% - 强调文字颜色 5 4" xfId="293"/>
    <cellStyle name="60% - 强调文字颜色 6 2" xfId="294"/>
    <cellStyle name="60% - 强调文字颜色 6 2 2" xfId="295"/>
    <cellStyle name="60% - 强调文字颜色 6 3" xfId="296"/>
    <cellStyle name="60% - 强调文字颜色 6 4" xfId="297"/>
    <cellStyle name="ColLevel_0" xfId="298"/>
    <cellStyle name="gcd" xfId="299"/>
    <cellStyle name="常规 10 2 2 3 2" xfId="300"/>
    <cellStyle name="差 4" xfId="301"/>
    <cellStyle name="百分比 2" xfId="302"/>
    <cellStyle name="常规 11 2 5 3" xfId="303"/>
    <cellStyle name="百分比 2 2" xfId="304"/>
    <cellStyle name="百分比 2 2 2" xfId="305"/>
    <cellStyle name="百分比 2 2 2 2" xfId="306"/>
    <cellStyle name="百分比 2 2 2 3" xfId="307"/>
    <cellStyle name="百分比 2 2 3" xfId="308"/>
    <cellStyle name="百分比 2 2 3 2" xfId="309"/>
    <cellStyle name="常规 3 2 3 2 2" xfId="310"/>
    <cellStyle name="百分比 2 2 4" xfId="311"/>
    <cellStyle name="常规 10 4 3 3 2" xfId="312"/>
    <cellStyle name="百分比 2 3" xfId="313"/>
    <cellStyle name="百分比 2 3 2" xfId="314"/>
    <cellStyle name="百分比 2 3 2 2" xfId="315"/>
    <cellStyle name="百分比 2 3 3" xfId="316"/>
    <cellStyle name="百分比 2 4" xfId="317"/>
    <cellStyle name="常规 11 7 3 2" xfId="318"/>
    <cellStyle name="常规 10 2 5" xfId="319"/>
    <cellStyle name="百分比 2 4 2" xfId="320"/>
    <cellStyle name="常规 10 2 5 2" xfId="321"/>
    <cellStyle name="百分比 2 4 2 2" xfId="322"/>
    <cellStyle name="常规 10 2 6" xfId="323"/>
    <cellStyle name="百分比 2 4 3" xfId="324"/>
    <cellStyle name="常规 20 2" xfId="325"/>
    <cellStyle name="常规 15 2" xfId="326"/>
    <cellStyle name="百分比 2 6" xfId="327"/>
    <cellStyle name="标题 2 2 2" xfId="328"/>
    <cellStyle name="常规 20 3" xfId="329"/>
    <cellStyle name="常规 15 3" xfId="330"/>
    <cellStyle name="百分比 2 7" xfId="331"/>
    <cellStyle name="常规 8 2 3 3 2" xfId="332"/>
    <cellStyle name="标题 1 2" xfId="333"/>
    <cellStyle name="标题 1 2 2" xfId="334"/>
    <cellStyle name="标题 1 3" xfId="335"/>
    <cellStyle name="标题 1 3 2" xfId="336"/>
    <cellStyle name="差_10永州" xfId="337"/>
    <cellStyle name="标题 1 4" xfId="338"/>
    <cellStyle name="常规 12 4 3 2 2 2" xfId="339"/>
    <cellStyle name="标题 2 3" xfId="340"/>
    <cellStyle name="常规 11" xfId="341"/>
    <cellStyle name="常规 10 10" xfId="342"/>
    <cellStyle name="标题 2 3 2" xfId="343"/>
    <cellStyle name="标题 2 4" xfId="344"/>
    <cellStyle name="标题 3 2" xfId="345"/>
    <cellStyle name="标题 3 2 2" xfId="346"/>
    <cellStyle name="标题 3 3" xfId="347"/>
    <cellStyle name="标题 3 3 2" xfId="348"/>
    <cellStyle name="常规 12 9 2 2 2" xfId="349"/>
    <cellStyle name="标题 3 4" xfId="350"/>
    <cellStyle name="千位分隔 3" xfId="351"/>
    <cellStyle name="标题 4 2" xfId="352"/>
    <cellStyle name="千位分隔 4" xfId="353"/>
    <cellStyle name="标题 4 3" xfId="354"/>
    <cellStyle name="千位分隔 4 2" xfId="355"/>
    <cellStyle name="标题 4 3 2" xfId="356"/>
    <cellStyle name="常规 11 4 2" xfId="357"/>
    <cellStyle name="标题 5" xfId="358"/>
    <cellStyle name="常规 11 4 2 2" xfId="359"/>
    <cellStyle name="标题 5 2" xfId="360"/>
    <cellStyle name="常规 11 4 3" xfId="361"/>
    <cellStyle name="标题 6" xfId="362"/>
    <cellStyle name="常规 11 4 3 2" xfId="363"/>
    <cellStyle name="标题 6 2" xfId="364"/>
    <cellStyle name="常规 11 4 4" xfId="365"/>
    <cellStyle name="标题 7" xfId="366"/>
    <cellStyle name="差 2" xfId="367"/>
    <cellStyle name="常规 11 2 3 3" xfId="368"/>
    <cellStyle name="差 2 2" xfId="369"/>
    <cellStyle name="差 3" xfId="370"/>
    <cellStyle name="常规 11 2 4 3" xfId="371"/>
    <cellStyle name="差 3 2" xfId="372"/>
    <cellStyle name="差_12娄底" xfId="373"/>
    <cellStyle name="常规 6 3 4" xfId="374"/>
    <cellStyle name="差_2015年市本级全口径预算草案 - 副本" xfId="375"/>
    <cellStyle name="差_2015年市本级全口径预算草案 - 副本 2" xfId="376"/>
    <cellStyle name="差_2015年市本级全口径预算草案 - 副本 2 2" xfId="377"/>
    <cellStyle name="常规 55 2" xfId="378"/>
    <cellStyle name="差_2015年市本级全口径预算草案 - 副本 3" xfId="379"/>
    <cellStyle name="差_2018年地方财政预算表_（城步）" xfId="380"/>
    <cellStyle name="常规 11 2 5" xfId="381"/>
    <cellStyle name="差_2018年地方财政预算表_（新宁县）" xfId="382"/>
    <cellStyle name="差_大通湖 2" xfId="383"/>
    <cellStyle name="常规 11 3 4 3" xfId="384"/>
    <cellStyle name="常规 4 4 4 4" xfId="385"/>
    <cellStyle name="差_大通湖 2 2" xfId="386"/>
    <cellStyle name="差_大通湖 3" xfId="387"/>
    <cellStyle name="差_附件2 益阳市市级国有资本经营预算表(4)" xfId="388"/>
    <cellStyle name="常规 8 3 2 4" xfId="389"/>
    <cellStyle name="差_附件2 益阳市市级国有资本经营预算表(4) 2" xfId="390"/>
    <cellStyle name="常规 10 4 5 3" xfId="391"/>
    <cellStyle name="常规 10 2 4" xfId="392"/>
    <cellStyle name="差_附件2 益阳市市级国有资本经营预算表(4) 2 2" xfId="393"/>
    <cellStyle name="差_附件2 益阳市市级国有资本经营预算表(4) 3" xfId="394"/>
    <cellStyle name="差_长沙 3 2" xfId="395"/>
    <cellStyle name="常规 11 2 6 2" xfId="396"/>
    <cellStyle name="差_附件2 益阳市市级国有资本经营预算表(定稿)" xfId="397"/>
    <cellStyle name="差_附件2 益阳市市级国有资本经营预算表(定稿) 3" xfId="398"/>
    <cellStyle name="常规 8 2 2 3" xfId="399"/>
    <cellStyle name="常规 10 3 5 2" xfId="400"/>
    <cellStyle name="差_长沙 2" xfId="401"/>
    <cellStyle name="差_长沙 2 2" xfId="402"/>
    <cellStyle name="常规 10 4 4 4" xfId="403"/>
    <cellStyle name="常规 8 2 2 3 2" xfId="404"/>
    <cellStyle name="常规 10 3 5 2 2" xfId="405"/>
    <cellStyle name="常规 8 2 2 4" xfId="406"/>
    <cellStyle name="常规 10 3 5 3" xfId="407"/>
    <cellStyle name="好_2018年地方财政预算表_（新宁县）" xfId="408"/>
    <cellStyle name="差_长沙 3" xfId="409"/>
    <cellStyle name="常规 10 3 4 3 2" xfId="410"/>
    <cellStyle name="差_长沙 4" xfId="411"/>
    <cellStyle name="常规 11 6 2 2 2" xfId="412"/>
    <cellStyle name="常规 10 8 3 2" xfId="413"/>
    <cellStyle name="差_长沙 5" xfId="414"/>
    <cellStyle name="常规 10" xfId="415"/>
    <cellStyle name="常规 11 2" xfId="416"/>
    <cellStyle name="常规 10 10 2" xfId="417"/>
    <cellStyle name="常规 11 2 2" xfId="418"/>
    <cellStyle name="常规 10 8 2 3" xfId="419"/>
    <cellStyle name="常规 10 10 2 2" xfId="420"/>
    <cellStyle name="常规 10 2 4 2 2 2" xfId="421"/>
    <cellStyle name="常规 11 3" xfId="422"/>
    <cellStyle name="常规 2 3 2 2" xfId="423"/>
    <cellStyle name="常规 10 10 3" xfId="424"/>
    <cellStyle name="常规 10 11" xfId="425"/>
    <cellStyle name="常规 10 11 2" xfId="426"/>
    <cellStyle name="常规 2 3 3 2" xfId="427"/>
    <cellStyle name="常规 10 11 3" xfId="428"/>
    <cellStyle name="常规 10 12" xfId="429"/>
    <cellStyle name="常规 10 12 2" xfId="430"/>
    <cellStyle name="常规 10 13" xfId="431"/>
    <cellStyle name="常规 10 13 2" xfId="432"/>
    <cellStyle name="常规 10 15" xfId="433"/>
    <cellStyle name="常规 11 4 5" xfId="434"/>
    <cellStyle name="常规 10 2" xfId="435"/>
    <cellStyle name="常规 11 4 5 2" xfId="436"/>
    <cellStyle name="常规 10 7 2 3" xfId="437"/>
    <cellStyle name="常规 10 2 2" xfId="438"/>
    <cellStyle name="常规 11 4 5 2 2" xfId="439"/>
    <cellStyle name="常规 10 2 2 2" xfId="440"/>
    <cellStyle name="常规 10 2 2 2 2" xfId="441"/>
    <cellStyle name="常规 10 4 2 4" xfId="442"/>
    <cellStyle name="常规 10 2 2 2 2 2" xfId="443"/>
    <cellStyle name="常规 10 2 2 4" xfId="444"/>
    <cellStyle name="常规 11 4 5 3" xfId="445"/>
    <cellStyle name="常规 10 2 3" xfId="446"/>
    <cellStyle name="常规 10 2 3 2" xfId="447"/>
    <cellStyle name="常规 10 2 3 3" xfId="448"/>
    <cellStyle name="常规 10 2 3 4" xfId="449"/>
    <cellStyle name="常规 10 2 4 2" xfId="450"/>
    <cellStyle name="常规 10 2 4 2 2" xfId="451"/>
    <cellStyle name="常规 10 2 4 2 3" xfId="452"/>
    <cellStyle name="常规 10 2 4 3" xfId="453"/>
    <cellStyle name="常规 10 2 4 3 2" xfId="454"/>
    <cellStyle name="常规 10 3 3 2 2" xfId="455"/>
    <cellStyle name="常规 3 8 2 2" xfId="456"/>
    <cellStyle name="常规 10 2 4 4" xfId="457"/>
    <cellStyle name="常规 10 2 5 2 2" xfId="458"/>
    <cellStyle name="常规 10 2 5 3" xfId="459"/>
    <cellStyle name="常规 10 2 6 2" xfId="460"/>
    <cellStyle name="常规 10 2 7" xfId="461"/>
    <cellStyle name="常规 11 4 6" xfId="462"/>
    <cellStyle name="常规 10 3" xfId="463"/>
    <cellStyle name="常规 11 4 6 2" xfId="464"/>
    <cellStyle name="常规 10 3 2" xfId="465"/>
    <cellStyle name="常规 10 3 2 2" xfId="466"/>
    <cellStyle name="常规 10 3 2 2 2" xfId="467"/>
    <cellStyle name="常规 10 6 2 2" xfId="468"/>
    <cellStyle name="常规 4 4 5 2" xfId="469"/>
    <cellStyle name="常规 10 3 2 2 3" xfId="470"/>
    <cellStyle name="常规 10 3 2 3" xfId="471"/>
    <cellStyle name="常规 10 3 2 3 2" xfId="472"/>
    <cellStyle name="常规 10 3 2 4" xfId="473"/>
    <cellStyle name="常规 4 2 2 2_9益阳" xfId="474"/>
    <cellStyle name="常规 10 3 3" xfId="475"/>
    <cellStyle name="常规 10 3 3 2 2 2" xfId="476"/>
    <cellStyle name="常规 10 7 2 2" xfId="477"/>
    <cellStyle name="常规 7 7 2" xfId="478"/>
    <cellStyle name="常规 10 3 3 2 3" xfId="479"/>
    <cellStyle name="常规 10 3 3 3 2" xfId="480"/>
    <cellStyle name="常规 10 3 4" xfId="481"/>
    <cellStyle name="常规 10 3 4 2" xfId="482"/>
    <cellStyle name="常规 10 8 2 2" xfId="483"/>
    <cellStyle name="常规 10 4 2 2 2 2" xfId="484"/>
    <cellStyle name="常规 8 7 2" xfId="485"/>
    <cellStyle name="常规 10 3 4 2 3" xfId="486"/>
    <cellStyle name="常规 10 3 4 3" xfId="487"/>
    <cellStyle name="常规 10 3 6" xfId="488"/>
    <cellStyle name="常规 10 3 7" xfId="489"/>
    <cellStyle name="常规 10 3_12娄底" xfId="490"/>
    <cellStyle name="常规 11 4 7" xfId="491"/>
    <cellStyle name="常规 10 6 2 2 2" xfId="492"/>
    <cellStyle name="常规 10 4" xfId="493"/>
    <cellStyle name="常规 12 3 4 2 3" xfId="494"/>
    <cellStyle name="常规 10 4 2" xfId="495"/>
    <cellStyle name="常规 3 5 2 3" xfId="496"/>
    <cellStyle name="常规 10 8" xfId="497"/>
    <cellStyle name="常规 10 4 2 2" xfId="498"/>
    <cellStyle name="常规 10 8 2" xfId="499"/>
    <cellStyle name="常规 10 4 2 2 2" xfId="500"/>
    <cellStyle name="常规 11 6 2 2" xfId="501"/>
    <cellStyle name="常规 10 8 3" xfId="502"/>
    <cellStyle name="常规 10 4 2 2 3" xfId="503"/>
    <cellStyle name="常规 10 9" xfId="504"/>
    <cellStyle name="常规 10 4 2 3" xfId="505"/>
    <cellStyle name="常规 10 9 2" xfId="506"/>
    <cellStyle name="常规 10 4 2 3 2" xfId="507"/>
    <cellStyle name="常规 10 4 3" xfId="508"/>
    <cellStyle name="常规 10_9益阳" xfId="509"/>
    <cellStyle name="常规 10 4 3 2" xfId="510"/>
    <cellStyle name="常规 4 8 2 2" xfId="511"/>
    <cellStyle name="常规 11 2 4 4" xfId="512"/>
    <cellStyle name="常规 10 4 3 2 2" xfId="513"/>
    <cellStyle name="常规 10 4 3 3" xfId="514"/>
    <cellStyle name="常规 10 4 3 4" xfId="515"/>
    <cellStyle name="常规 10 4 4" xfId="516"/>
    <cellStyle name="常规 10 4 4 2" xfId="517"/>
    <cellStyle name="常规 11 3 4 4" xfId="518"/>
    <cellStyle name="常规 10 4 4 2 2" xfId="519"/>
    <cellStyle name="常规 10 4 4 2 2 2" xfId="520"/>
    <cellStyle name="常规 10 4 4 3" xfId="521"/>
    <cellStyle name="常规 10 4 5" xfId="522"/>
    <cellStyle name="常规 8 3 2 3" xfId="523"/>
    <cellStyle name="常规 10 4 5 2" xfId="524"/>
    <cellStyle name="常规 11 4 4 4" xfId="525"/>
    <cellStyle name="常规 8 3 2 3 2" xfId="526"/>
    <cellStyle name="常规 2 13" xfId="527"/>
    <cellStyle name="常规 10 4 5 2 2" xfId="528"/>
    <cellStyle name="常规 10 4 6" xfId="529"/>
    <cellStyle name="常规 8 3 3 3" xfId="530"/>
    <cellStyle name="常规 10 4 6 2" xfId="531"/>
    <cellStyle name="常规 10 4 7" xfId="532"/>
    <cellStyle name="常规 10 5 2 2" xfId="533"/>
    <cellStyle name="常规 10 5 2 2 2" xfId="534"/>
    <cellStyle name="常规 11 2 5 2" xfId="535"/>
    <cellStyle name="常规 10 5 2 3" xfId="536"/>
    <cellStyle name="常规 10 5 3" xfId="537"/>
    <cellStyle name="常规 10 5 3 2" xfId="538"/>
    <cellStyle name="常规 10 5 4" xfId="539"/>
    <cellStyle name="常规 11 2 2 2 2" xfId="540"/>
    <cellStyle name="常规 10 6 3" xfId="541"/>
    <cellStyle name="常规 11 2 2 2 2 2" xfId="542"/>
    <cellStyle name="常规 10 6 3 2" xfId="543"/>
    <cellStyle name="常规 12 3 3 2" xfId="544"/>
    <cellStyle name="常规 11 2 2 2 3" xfId="545"/>
    <cellStyle name="常规 10 6 4" xfId="546"/>
    <cellStyle name="常规 3 5 2 2 2" xfId="547"/>
    <cellStyle name="常规 10 7 2" xfId="548"/>
    <cellStyle name="常规 10 7 2 2 2" xfId="549"/>
    <cellStyle name="常规 11 2 2 3 2" xfId="550"/>
    <cellStyle name="常规 10 7 3" xfId="551"/>
    <cellStyle name="常规 10 7 3 2" xfId="552"/>
    <cellStyle name="常规 10 7 4" xfId="553"/>
    <cellStyle name="常规 10 8 2 2 2" xfId="554"/>
    <cellStyle name="常规 11 6 2 3" xfId="555"/>
    <cellStyle name="常规 10 8 4" xfId="556"/>
    <cellStyle name="常规 11 6 3 2" xfId="557"/>
    <cellStyle name="常规 11 2 3 2 2 2" xfId="558"/>
    <cellStyle name="常规 10 9 3" xfId="559"/>
    <cellStyle name="常规 10 9 3 2" xfId="560"/>
    <cellStyle name="常规 10 9 4" xfId="561"/>
    <cellStyle name="常规 11 2 2 2" xfId="562"/>
    <cellStyle name="常规 11 2 2 3" xfId="563"/>
    <cellStyle name="常规 11 4 3 2 2 2" xfId="564"/>
    <cellStyle name="常规 11 2 3" xfId="565"/>
    <cellStyle name="常规 11 2 3 2" xfId="566"/>
    <cellStyle name="常规 11 6 3" xfId="567"/>
    <cellStyle name="常规 11 2 3 2 2" xfId="568"/>
    <cellStyle name="常规 11 6 4" xfId="569"/>
    <cellStyle name="常规 12 4 3 2" xfId="570"/>
    <cellStyle name="常规 11 2 3 2 3" xfId="571"/>
    <cellStyle name="常规 11 7 3" xfId="572"/>
    <cellStyle name="常规 11 2 3 3 2" xfId="573"/>
    <cellStyle name="常规 11 7 2" xfId="574"/>
    <cellStyle name="常规 11 2 3 4" xfId="575"/>
    <cellStyle name="常规 11 2 4" xfId="576"/>
    <cellStyle name="常规 11 2 4 2" xfId="577"/>
    <cellStyle name="常规 12 5 3 2" xfId="578"/>
    <cellStyle name="常规 11 2 4 2 3" xfId="579"/>
    <cellStyle name="常规 11 2 4 3 2" xfId="580"/>
    <cellStyle name="常规 11 2 6" xfId="581"/>
    <cellStyle name="常规 11 2 7" xfId="582"/>
    <cellStyle name="常规 11 3 2" xfId="583"/>
    <cellStyle name="常规 23" xfId="584"/>
    <cellStyle name="常规 18" xfId="585"/>
    <cellStyle name="常规 11 3 2 2" xfId="586"/>
    <cellStyle name="常规 23 2" xfId="587"/>
    <cellStyle name="常规 18 2" xfId="588"/>
    <cellStyle name="常规 11 3 2 2 2" xfId="589"/>
    <cellStyle name="常规 23 2 2" xfId="590"/>
    <cellStyle name="常规 18 2 2" xfId="591"/>
    <cellStyle name="常规 11 3 2 2 2 2" xfId="592"/>
    <cellStyle name="常规 23 3" xfId="593"/>
    <cellStyle name="常规 18 3" xfId="594"/>
    <cellStyle name="常规 13 3 3 2" xfId="595"/>
    <cellStyle name="常规 11 3 2 2 3" xfId="596"/>
    <cellStyle name="常规 24" xfId="597"/>
    <cellStyle name="常规 19" xfId="598"/>
    <cellStyle name="常规 11 3 2 3" xfId="599"/>
    <cellStyle name="常规 24 2" xfId="600"/>
    <cellStyle name="常规 19 2" xfId="601"/>
    <cellStyle name="常规 11 3 2 3 2" xfId="602"/>
    <cellStyle name="常规 11 3 3" xfId="603"/>
    <cellStyle name="常规 11 3 3 2" xfId="604"/>
    <cellStyle name="常规 11 3 3 2 2" xfId="605"/>
    <cellStyle name="常规 13 4 3 2" xfId="606"/>
    <cellStyle name="常规 11 3 3 2 3" xfId="607"/>
    <cellStyle name="常规 11 3 3 3" xfId="608"/>
    <cellStyle name="常规 11 3 3 3 2" xfId="609"/>
    <cellStyle name="常规 11 3 3 4" xfId="610"/>
    <cellStyle name="常规 11 3 4" xfId="611"/>
    <cellStyle name="常规 11 3 4 2" xfId="612"/>
    <cellStyle name="常规 11 3 4 2 2" xfId="613"/>
    <cellStyle name="好_附件2 益阳市市级国有资本经营预算表(定稿)" xfId="614"/>
    <cellStyle name="常规 11 3 4 2 2 2" xfId="615"/>
    <cellStyle name="常规 11 3 4 3 2" xfId="616"/>
    <cellStyle name="常规 11 4 2 2 2" xfId="617"/>
    <cellStyle name="常规 11 4 2 2 2 2" xfId="618"/>
    <cellStyle name="常规 11 4 2 2 3" xfId="619"/>
    <cellStyle name="常规 11 4 2 3" xfId="620"/>
    <cellStyle name="常规 11 4 3 2 2" xfId="621"/>
    <cellStyle name="常规 11 4 3 2 3" xfId="622"/>
    <cellStyle name="常规 11 4 3 3" xfId="623"/>
    <cellStyle name="常规 11 4 3 3 2" xfId="624"/>
    <cellStyle name="常规 11 4 3 4" xfId="625"/>
    <cellStyle name="常规 11 4 4 2" xfId="626"/>
    <cellStyle name="常规 11 4 4 2 2" xfId="627"/>
    <cellStyle name="常规 11 4 4 2 2 2" xfId="628"/>
    <cellStyle name="常规 11 4 4 2 3" xfId="629"/>
    <cellStyle name="常规 11 4 4 3" xfId="630"/>
    <cellStyle name="常规 11 4 4 3 2" xfId="631"/>
    <cellStyle name="常规 11 5 2 2" xfId="632"/>
    <cellStyle name="常规 11 5 2 2 2" xfId="633"/>
    <cellStyle name="常规 11 5 3" xfId="634"/>
    <cellStyle name="常规 11 5 3 2" xfId="635"/>
    <cellStyle name="常规 11 5 4" xfId="636"/>
    <cellStyle name="好 2" xfId="637"/>
    <cellStyle name="常规 11 7 2 2 2" xfId="638"/>
    <cellStyle name="常规 11 7 2 3" xfId="639"/>
    <cellStyle name="常规 11 7 4" xfId="640"/>
    <cellStyle name="常规 11 8" xfId="641"/>
    <cellStyle name="常规 11 8 2" xfId="642"/>
    <cellStyle name="常规 11 8 2 2" xfId="643"/>
    <cellStyle name="常规 11 8 2 2 2" xfId="644"/>
    <cellStyle name="常规 11 8 2 3" xfId="645"/>
    <cellStyle name="常规 11 8 3" xfId="646"/>
    <cellStyle name="常规 11 8 3 2" xfId="647"/>
    <cellStyle name="常规 11 8 4" xfId="648"/>
    <cellStyle name="常规 11 9" xfId="649"/>
    <cellStyle name="常规 11 9 2" xfId="650"/>
    <cellStyle name="常规 11 9 2 2" xfId="651"/>
    <cellStyle name="常规 11 9 2 2 2" xfId="652"/>
    <cellStyle name="常规 11 9 2 3" xfId="653"/>
    <cellStyle name="常规 11 9 3" xfId="654"/>
    <cellStyle name="输入 4" xfId="655"/>
    <cellStyle name="常规 11 9 3 2" xfId="656"/>
    <cellStyle name="常规 11 9 4" xfId="657"/>
    <cellStyle name="常规 11_长沙" xfId="658"/>
    <cellStyle name="常规 12" xfId="659"/>
    <cellStyle name="常规 12 10" xfId="660"/>
    <cellStyle name="常规 12 10 2" xfId="661"/>
    <cellStyle name="常规 12 10 2 2" xfId="662"/>
    <cellStyle name="注释 3 2" xfId="663"/>
    <cellStyle name="常规 12 10 3" xfId="664"/>
    <cellStyle name="检查单元格 2 2" xfId="665"/>
    <cellStyle name="常规 13 5 2 2" xfId="666"/>
    <cellStyle name="常规 12 11" xfId="667"/>
    <cellStyle name="常规 21" xfId="668"/>
    <cellStyle name="常规 16" xfId="669"/>
    <cellStyle name="常规 13 5 2 2 2" xfId="670"/>
    <cellStyle name="常规 12 11 2" xfId="671"/>
    <cellStyle name="常规 13 5 2 3" xfId="672"/>
    <cellStyle name="常规 12 12" xfId="673"/>
    <cellStyle name="常规 12 2" xfId="674"/>
    <cellStyle name="常规 4 12" xfId="675"/>
    <cellStyle name="常规 12 2 2" xfId="676"/>
    <cellStyle name="常规 12 2 2 2" xfId="677"/>
    <cellStyle name="常规 12 2 2 2 2" xfId="678"/>
    <cellStyle name="常规 12 2 2 2 2 2" xfId="679"/>
    <cellStyle name="常规 12 2 2 2 3" xfId="680"/>
    <cellStyle name="常规 12 2 2 3" xfId="681"/>
    <cellStyle name="常规 12 2 2 3 2" xfId="682"/>
    <cellStyle name="常规 12 2 2 4" xfId="683"/>
    <cellStyle name="常规 12 2 3" xfId="684"/>
    <cellStyle name="常规 12 2 3 2" xfId="685"/>
    <cellStyle name="常规 12 2 3 2 2" xfId="686"/>
    <cellStyle name="常规 12 2 3 2 2 2" xfId="687"/>
    <cellStyle name="常规 12 2 3 2 3" xfId="688"/>
    <cellStyle name="常规 12 2 3 3" xfId="689"/>
    <cellStyle name="常规 12 2 3 3 2" xfId="690"/>
    <cellStyle name="常规 12 2 3 4" xfId="691"/>
    <cellStyle name="常规 12 2 4" xfId="692"/>
    <cellStyle name="常规 12 2 4 2" xfId="693"/>
    <cellStyle name="常规 12 2 4 2 2" xfId="694"/>
    <cellStyle name="常规 12 2 4 2 2 2" xfId="695"/>
    <cellStyle name="常规 12 2 4 2 3" xfId="696"/>
    <cellStyle name="常规 12 2 4 3" xfId="697"/>
    <cellStyle name="常规 12 2 4 3 2" xfId="698"/>
    <cellStyle name="常规 12 2 4 4" xfId="699"/>
    <cellStyle name="常规 12 2 5" xfId="700"/>
    <cellStyle name="常规 12 2 5 2" xfId="701"/>
    <cellStyle name="常规 2 5 3" xfId="702"/>
    <cellStyle name="常规 12 2 5 2 2" xfId="703"/>
    <cellStyle name="常规 12 2 5 3" xfId="704"/>
    <cellStyle name="常规 12 2 6" xfId="705"/>
    <cellStyle name="常规 12 2 6 2" xfId="706"/>
    <cellStyle name="常规 12 2 7" xfId="707"/>
    <cellStyle name="常规 12 3" xfId="708"/>
    <cellStyle name="常规 12 3 2" xfId="709"/>
    <cellStyle name="常规 12 3 2 2" xfId="710"/>
    <cellStyle name="常规 44 2" xfId="711"/>
    <cellStyle name="常规 39 2" xfId="712"/>
    <cellStyle name="常规 12 3 2 2 2 2" xfId="713"/>
    <cellStyle name="常规 50" xfId="714"/>
    <cellStyle name="常规 45" xfId="715"/>
    <cellStyle name="常规 12 3 2 2 3" xfId="716"/>
    <cellStyle name="常规 12 3 2 3" xfId="717"/>
    <cellStyle name="常规 12 3 2 3 2" xfId="718"/>
    <cellStyle name="常规 12 3 2 4" xfId="719"/>
    <cellStyle name="常规 12 3 3" xfId="720"/>
    <cellStyle name="常规 12 3 3 2 2" xfId="721"/>
    <cellStyle name="常规 12 3 3 2 2 2" xfId="722"/>
    <cellStyle name="常规 12 3 3 2 3" xfId="723"/>
    <cellStyle name="常规 12 3 3 3" xfId="724"/>
    <cellStyle name="常规 12 3 3 3 2" xfId="725"/>
    <cellStyle name="常规 12 3 3 4" xfId="726"/>
    <cellStyle name="常规 8 8 2 2 2" xfId="727"/>
    <cellStyle name="常规 12 3 4" xfId="728"/>
    <cellStyle name="常规 12 3 4 2" xfId="729"/>
    <cellStyle name="常规 12 3 4 2 2" xfId="730"/>
    <cellStyle name="常规 12 3 4 2 2 2" xfId="731"/>
    <cellStyle name="常规 12 3 4 3" xfId="732"/>
    <cellStyle name="常规 12 3 4 3 2" xfId="733"/>
    <cellStyle name="常规 12 3 4 4" xfId="734"/>
    <cellStyle name="解释性文本 2" xfId="735"/>
    <cellStyle name="常规 12 3 5 2" xfId="736"/>
    <cellStyle name="解释性文本 2 2" xfId="737"/>
    <cellStyle name="常规 12 3 5 2 2" xfId="738"/>
    <cellStyle name="解释性文本 3" xfId="739"/>
    <cellStyle name="常规 12 3 5 3" xfId="740"/>
    <cellStyle name="常规 12 3 6" xfId="741"/>
    <cellStyle name="常规 12 3 6 2" xfId="742"/>
    <cellStyle name="常规 12 3 7" xfId="743"/>
    <cellStyle name="常规 12 4" xfId="744"/>
    <cellStyle name="常规 12 4 2" xfId="745"/>
    <cellStyle name="常规 12 4 2 2" xfId="746"/>
    <cellStyle name="常规 12 4 2 2 2" xfId="747"/>
    <cellStyle name="常规 12 4 2 2 2 2" xfId="748"/>
    <cellStyle name="常规 12 4 2 2 3" xfId="749"/>
    <cellStyle name="常规 12 4 2 3" xfId="750"/>
    <cellStyle name="常规 12 4 2 3 2" xfId="751"/>
    <cellStyle name="常规 12 4 2 4" xfId="752"/>
    <cellStyle name="常规 12 4 3" xfId="753"/>
    <cellStyle name="常规 12 4 3 2 2" xfId="754"/>
    <cellStyle name="常规 12 4 3 2 3" xfId="755"/>
    <cellStyle name="常规 12 4 3 3" xfId="756"/>
    <cellStyle name="常规 12 4 3 3 2" xfId="757"/>
    <cellStyle name="常规 12 4 3 4" xfId="758"/>
    <cellStyle name="常规 12 4 4" xfId="759"/>
    <cellStyle name="常规 12 4 4 2" xfId="760"/>
    <cellStyle name="常规 12 4 4 2 2" xfId="761"/>
    <cellStyle name="常规 12 4 4 2 2 2" xfId="762"/>
    <cellStyle name="常规 12 4 4 2 3" xfId="763"/>
    <cellStyle name="常规 12 4 4 3" xfId="764"/>
    <cellStyle name="常规 12 4 4 3 2" xfId="765"/>
    <cellStyle name="常规 12 4 4 4" xfId="766"/>
    <cellStyle name="常规 6 4 2 2 2" xfId="767"/>
    <cellStyle name="常规 4 4 2 2 2 2" xfId="768"/>
    <cellStyle name="常规 12 4 5" xfId="769"/>
    <cellStyle name="常规 12 4 5 2" xfId="770"/>
    <cellStyle name="常规 12 4 5 2 2" xfId="771"/>
    <cellStyle name="常规 12 4 5 3" xfId="772"/>
    <cellStyle name="常规 12 4 6" xfId="773"/>
    <cellStyle name="常规 12 4 7" xfId="774"/>
    <cellStyle name="常规 12 5" xfId="775"/>
    <cellStyle name="常规 12 5 2" xfId="776"/>
    <cellStyle name="常规 12 5 2 2" xfId="777"/>
    <cellStyle name="常规 12 7 4" xfId="778"/>
    <cellStyle name="常规 12 5 2 2 2" xfId="779"/>
    <cellStyle name="常规 12 5 2 3" xfId="780"/>
    <cellStyle name="常规_09年支出" xfId="781"/>
    <cellStyle name="常规 12 5 3" xfId="782"/>
    <cellStyle name="常规 12 5 4" xfId="783"/>
    <cellStyle name="常规 12 6" xfId="784"/>
    <cellStyle name="常规 12 6 2" xfId="785"/>
    <cellStyle name="常规 12 6 2 2" xfId="786"/>
    <cellStyle name="常规 12 6 2 2 2" xfId="787"/>
    <cellStyle name="常规 12 6 2 3" xfId="788"/>
    <cellStyle name="常规 12 6 3" xfId="789"/>
    <cellStyle name="常规 12 6 3 2" xfId="790"/>
    <cellStyle name="常规 12 6 4" xfId="791"/>
    <cellStyle name="常规 12 7" xfId="792"/>
    <cellStyle name="常规 12 7 2" xfId="793"/>
    <cellStyle name="常规 12 7 2 2" xfId="794"/>
    <cellStyle name="常规 12 7 2 2 2" xfId="795"/>
    <cellStyle name="常规 12 7 2 3" xfId="796"/>
    <cellStyle name="常规 12 7 3" xfId="797"/>
    <cellStyle name="常规 12 7 3 2" xfId="798"/>
    <cellStyle name="常规 12 8" xfId="799"/>
    <cellStyle name="常规 12 8 2" xfId="800"/>
    <cellStyle name="常规 12 8 2 2" xfId="801"/>
    <cellStyle name="常规 12 8 2 2 2" xfId="802"/>
    <cellStyle name="常规 12 8 2 3" xfId="803"/>
    <cellStyle name="好_2015年市本级全口径预算草案 - 副本 2" xfId="804"/>
    <cellStyle name="常规 12 8 3" xfId="805"/>
    <cellStyle name="好_2015年市本级全口径预算草案 - 副本 2 2" xfId="806"/>
    <cellStyle name="常规 12 8 3 2" xfId="807"/>
    <cellStyle name="好_2015年市本级全口径预算草案 - 副本 3" xfId="808"/>
    <cellStyle name="常规 12 8 4" xfId="809"/>
    <cellStyle name="常规 12 9" xfId="810"/>
    <cellStyle name="常规 12 9 2" xfId="811"/>
    <cellStyle name="常规 12 9 2 2" xfId="812"/>
    <cellStyle name="常规 12 9 2 3" xfId="813"/>
    <cellStyle name="常规 12 9 3" xfId="814"/>
    <cellStyle name="常规 12 9 3 2" xfId="815"/>
    <cellStyle name="常规 12 9 4" xfId="816"/>
    <cellStyle name="常规 12_长沙" xfId="817"/>
    <cellStyle name="常规 13" xfId="818"/>
    <cellStyle name="常规 13 2" xfId="819"/>
    <cellStyle name="常规 13 2 2" xfId="820"/>
    <cellStyle name="常规 13 2 2 2" xfId="821"/>
    <cellStyle name="常规 8 4 4" xfId="822"/>
    <cellStyle name="常规 13 2 2 2 2" xfId="823"/>
    <cellStyle name="常规 13 2 2 3" xfId="824"/>
    <cellStyle name="常规 13 2 3" xfId="825"/>
    <cellStyle name="常规 13 2 3 2" xfId="826"/>
    <cellStyle name="常规 13 2 4" xfId="827"/>
    <cellStyle name="常规 13 3" xfId="828"/>
    <cellStyle name="常规 13 3 2" xfId="829"/>
    <cellStyle name="常规 22 3" xfId="830"/>
    <cellStyle name="常规 17 3" xfId="831"/>
    <cellStyle name="常规 13 3 2 2" xfId="832"/>
    <cellStyle name="常规 22 3 2" xfId="833"/>
    <cellStyle name="常规 17 3 2" xfId="834"/>
    <cellStyle name="常规 13 3 2 2 2" xfId="835"/>
    <cellStyle name="常规 22 4" xfId="836"/>
    <cellStyle name="常规 17 4" xfId="837"/>
    <cellStyle name="常规 13 3 2 3" xfId="838"/>
    <cellStyle name="常规 13 3 3" xfId="839"/>
    <cellStyle name="常规 13 3 4" xfId="840"/>
    <cellStyle name="常规 13 4" xfId="841"/>
    <cellStyle name="常规 13 4 2" xfId="842"/>
    <cellStyle name="常规 13 4 2 2" xfId="843"/>
    <cellStyle name="常规 13 4 2 2 2" xfId="844"/>
    <cellStyle name="常规 13 4 2 3" xfId="845"/>
    <cellStyle name="常规 13 4 3" xfId="846"/>
    <cellStyle name="常规 13 4 4" xfId="847"/>
    <cellStyle name="检查单元格 2" xfId="848"/>
    <cellStyle name="常规 13 5 2" xfId="849"/>
    <cellStyle name="检查单元格 3" xfId="850"/>
    <cellStyle name="常规 13 5 3" xfId="851"/>
    <cellStyle name="检查单元格 4" xfId="852"/>
    <cellStyle name="常规 13 5 4" xfId="853"/>
    <cellStyle name="常规 13 6 2 2" xfId="854"/>
    <cellStyle name="常规 13 6 2 2 2" xfId="855"/>
    <cellStyle name="常规 13 6 2 3" xfId="856"/>
    <cellStyle name="常规 13 6 3" xfId="857"/>
    <cellStyle name="常规 13 6 3 2" xfId="858"/>
    <cellStyle name="常规 13 7 2" xfId="859"/>
    <cellStyle name="常规 13 7 2 2" xfId="860"/>
    <cellStyle name="常规 13 7 3" xfId="861"/>
    <cellStyle name="常规 13 8" xfId="862"/>
    <cellStyle name="常规 13 8 2" xfId="863"/>
    <cellStyle name="常规 13 9" xfId="864"/>
    <cellStyle name="常规 13_长沙" xfId="865"/>
    <cellStyle name="常规 7 6 2 2" xfId="866"/>
    <cellStyle name="常规 14" xfId="867"/>
    <cellStyle name="常规 7 6 2 2 2" xfId="868"/>
    <cellStyle name="常规 14 2" xfId="869"/>
    <cellStyle name="常规 14 2 2" xfId="870"/>
    <cellStyle name="常规 14 2 2 2" xfId="871"/>
    <cellStyle name="常规 14 2 3" xfId="872"/>
    <cellStyle name="常规 14 3" xfId="873"/>
    <cellStyle name="常规 14 3 2" xfId="874"/>
    <cellStyle name="常规 14 4" xfId="875"/>
    <cellStyle name="常规 20 2 2" xfId="876"/>
    <cellStyle name="常规 15 2 2" xfId="877"/>
    <cellStyle name="常规 20 2 2 2" xfId="878"/>
    <cellStyle name="常规 15 2 2 2" xfId="879"/>
    <cellStyle name="常规 20 2 3" xfId="880"/>
    <cellStyle name="常规 15 2 3" xfId="881"/>
    <cellStyle name="常规 20 3 2" xfId="882"/>
    <cellStyle name="常规 15 3 2" xfId="883"/>
    <cellStyle name="常规 20 4" xfId="884"/>
    <cellStyle name="常规 15 4" xfId="885"/>
    <cellStyle name="常规 21 2" xfId="886"/>
    <cellStyle name="常规 16 2" xfId="887"/>
    <cellStyle name="常规 21 2 2" xfId="888"/>
    <cellStyle name="常规 16 2 2" xfId="889"/>
    <cellStyle name="常规 21 2 2 2" xfId="890"/>
    <cellStyle name="常规 2 7" xfId="891"/>
    <cellStyle name="常规 16 2 2 2" xfId="892"/>
    <cellStyle name="常规 2 7 2" xfId="893"/>
    <cellStyle name="常规 16 2 2 2 2" xfId="894"/>
    <cellStyle name="输入 2" xfId="895"/>
    <cellStyle name="常规 2 8" xfId="896"/>
    <cellStyle name="常规 16 2 2 3" xfId="897"/>
    <cellStyle name="常规 21 2 3" xfId="898"/>
    <cellStyle name="常规 16 2 3" xfId="899"/>
    <cellStyle name="常规 3 7" xfId="900"/>
    <cellStyle name="常规 16 2 3 2" xfId="901"/>
    <cellStyle name="常规 16 2 4" xfId="902"/>
    <cellStyle name="常规 21 3" xfId="903"/>
    <cellStyle name="常规 16 3" xfId="904"/>
    <cellStyle name="常规 21 3 2" xfId="905"/>
    <cellStyle name="常规 16 3 2" xfId="906"/>
    <cellStyle name="常规 21 3 2 2" xfId="907"/>
    <cellStyle name="常规 16 3 2 2" xfId="908"/>
    <cellStyle name="常规 16 3 2 2 2" xfId="909"/>
    <cellStyle name="常规 16 3 2 3" xfId="910"/>
    <cellStyle name="常规 21 3 3" xfId="911"/>
    <cellStyle name="常规 2 9 2 2 2" xfId="912"/>
    <cellStyle name="常规 16 3 3" xfId="913"/>
    <cellStyle name="常规 16 3 3 2" xfId="914"/>
    <cellStyle name="常规 16 3 4" xfId="915"/>
    <cellStyle name="常规 21 4" xfId="916"/>
    <cellStyle name="常规 16 4" xfId="917"/>
    <cellStyle name="常规 21 4 2" xfId="918"/>
    <cellStyle name="常规 16 4 2" xfId="919"/>
    <cellStyle name="常规 16 4 2 2" xfId="920"/>
    <cellStyle name="常规 16 4 2 2 2" xfId="921"/>
    <cellStyle name="常规 16 4 2 3" xfId="922"/>
    <cellStyle name="常规 16 4 3" xfId="923"/>
    <cellStyle name="常规 16 4 3 2" xfId="924"/>
    <cellStyle name="常规 16 4 4" xfId="925"/>
    <cellStyle name="适中 3 2" xfId="926"/>
    <cellStyle name="常规 21 5" xfId="927"/>
    <cellStyle name="常规 16 5" xfId="928"/>
    <cellStyle name="常规 16 5 2" xfId="929"/>
    <cellStyle name="常规 16 5 2 2" xfId="930"/>
    <cellStyle name="常规 16 5 2 3" xfId="931"/>
    <cellStyle name="常规 16 5 3" xfId="932"/>
    <cellStyle name="常规 16 5 3 2" xfId="933"/>
    <cellStyle name="常规 16 5 4" xfId="934"/>
    <cellStyle name="常规 16 6" xfId="935"/>
    <cellStyle name="常规 16 6 2" xfId="936"/>
    <cellStyle name="常规 16 6 2 2" xfId="937"/>
    <cellStyle name="常规 16 6 2 2 2" xfId="938"/>
    <cellStyle name="常规 16 6 2 3" xfId="939"/>
    <cellStyle name="常规 16 6 3" xfId="940"/>
    <cellStyle name="常规 16 6 3 2" xfId="941"/>
    <cellStyle name="常规 16 6 4" xfId="942"/>
    <cellStyle name="常规 16 7" xfId="943"/>
    <cellStyle name="常规 16 7 2" xfId="944"/>
    <cellStyle name="常规 16 7 2 2" xfId="945"/>
    <cellStyle name="常规 16 7 3" xfId="946"/>
    <cellStyle name="常规 7 3 5 2 2" xfId="947"/>
    <cellStyle name="常规 16 8" xfId="948"/>
    <cellStyle name="常规 16 8 2" xfId="949"/>
    <cellStyle name="常规 16 9" xfId="950"/>
    <cellStyle name="注释 4 2" xfId="951"/>
    <cellStyle name="常规 22" xfId="952"/>
    <cellStyle name="常规 17" xfId="953"/>
    <cellStyle name="常规 22 2" xfId="954"/>
    <cellStyle name="常规 17 2" xfId="955"/>
    <cellStyle name="常规 22 2 2" xfId="956"/>
    <cellStyle name="常规 17 2 2" xfId="957"/>
    <cellStyle name="常规 22 2 2 2" xfId="958"/>
    <cellStyle name="常规 17 2 2 2" xfId="959"/>
    <cellStyle name="常规 22 2 3" xfId="960"/>
    <cellStyle name="常规 17 2 3" xfId="961"/>
    <cellStyle name="常规 23 2 2 2" xfId="962"/>
    <cellStyle name="常规 18 2 2 2" xfId="963"/>
    <cellStyle name="常规 23 2 3" xfId="964"/>
    <cellStyle name="常规 18 2 3" xfId="965"/>
    <cellStyle name="常规 23 3 2" xfId="966"/>
    <cellStyle name="常规 18 3 2" xfId="967"/>
    <cellStyle name="常规 23 4" xfId="968"/>
    <cellStyle name="常规 18 4" xfId="969"/>
    <cellStyle name="常规 19 2 2" xfId="970"/>
    <cellStyle name="常规 19 3" xfId="971"/>
    <cellStyle name="常规 2" xfId="972"/>
    <cellStyle name="强调文字颜色 3 3" xfId="973"/>
    <cellStyle name="常规 2 10" xfId="974"/>
    <cellStyle name="强调文字颜色 3 3 2" xfId="975"/>
    <cellStyle name="常规 2 10 2" xfId="976"/>
    <cellStyle name="常规 2 10 2 2" xfId="977"/>
    <cellStyle name="常规 2 10 2 2 2" xfId="978"/>
    <cellStyle name="常规 2 10 2 3" xfId="979"/>
    <cellStyle name="常规 2 10 3" xfId="980"/>
    <cellStyle name="常规 2 10 3 2" xfId="981"/>
    <cellStyle name="常规 2 10 4" xfId="982"/>
    <cellStyle name="强调文字颜色 3 4" xfId="983"/>
    <cellStyle name="常规 2 11" xfId="984"/>
    <cellStyle name="常规 3 2 2 3" xfId="985"/>
    <cellStyle name="常规 2 11 2" xfId="986"/>
    <cellStyle name="常规 3 2 2 3 2" xfId="987"/>
    <cellStyle name="常规 2 11 2 2" xfId="988"/>
    <cellStyle name="常规 2 11 2 2 2" xfId="989"/>
    <cellStyle name="常规 2 11 2 3" xfId="990"/>
    <cellStyle name="常规 3 2 2 4" xfId="991"/>
    <cellStyle name="常规 2 11 3" xfId="992"/>
    <cellStyle name="好 4" xfId="993"/>
    <cellStyle name="常规 2 11 3 2" xfId="994"/>
    <cellStyle name="常规 2 11 4" xfId="995"/>
    <cellStyle name="常规 2 12" xfId="996"/>
    <cellStyle name="常规 3 2 3 3" xfId="997"/>
    <cellStyle name="常规 2 12 2" xfId="998"/>
    <cellStyle name="常规 3 2 3 3 2" xfId="999"/>
    <cellStyle name="常规 2 12 2 2" xfId="1000"/>
    <cellStyle name="常规 6_9益阳" xfId="1001"/>
    <cellStyle name="常规 2 12 2 2 2" xfId="1002"/>
    <cellStyle name="千位分隔 2 2" xfId="1003"/>
    <cellStyle name="常规 2 12 2 3" xfId="1004"/>
    <cellStyle name="常规 3 2 3 4" xfId="1005"/>
    <cellStyle name="常规 2 12 3" xfId="1006"/>
    <cellStyle name="常规 2 12 3 2" xfId="1007"/>
    <cellStyle name="常规 2 12 4" xfId="1008"/>
    <cellStyle name="常规 3 2 4 3" xfId="1009"/>
    <cellStyle name="常规 2 13 2" xfId="1010"/>
    <cellStyle name="常规 3 2 4 3 2" xfId="1011"/>
    <cellStyle name="常规 2 13 2 2" xfId="1012"/>
    <cellStyle name="常规 2 13 2 2 2" xfId="1013"/>
    <cellStyle name="常规 2 13 2 3" xfId="1014"/>
    <cellStyle name="常规 3 2 4 4" xfId="1015"/>
    <cellStyle name="常规 2 13 3" xfId="1016"/>
    <cellStyle name="常规 2 13 3 2" xfId="1017"/>
    <cellStyle name="常规 2 13 4" xfId="1018"/>
    <cellStyle name="常规 8_长沙" xfId="1019"/>
    <cellStyle name="常规 2 14" xfId="1020"/>
    <cellStyle name="常规 3 2 5 3" xfId="1021"/>
    <cellStyle name="常规 2 14 2" xfId="1022"/>
    <cellStyle name="常规 2 14 2 2" xfId="1023"/>
    <cellStyle name="常规 2 14 2 2 2" xfId="1024"/>
    <cellStyle name="常规 2 14 2 3" xfId="1025"/>
    <cellStyle name="常规 2 14 3" xfId="1026"/>
    <cellStyle name="常规 7 2 2 2 3" xfId="1027"/>
    <cellStyle name="常规 2 14 3 2" xfId="1028"/>
    <cellStyle name="常规 2 14 4" xfId="1029"/>
    <cellStyle name="常规 3 2 4_12娄底" xfId="1030"/>
    <cellStyle name="常规 2 20" xfId="1031"/>
    <cellStyle name="常规 2 15" xfId="1032"/>
    <cellStyle name="好_大通湖 3" xfId="1033"/>
    <cellStyle name="常规 3 2 6 3" xfId="1034"/>
    <cellStyle name="常规 2 15 2" xfId="1035"/>
    <cellStyle name="常规 2 15 2 2" xfId="1036"/>
    <cellStyle name="常规 3 3 5 2 2" xfId="1037"/>
    <cellStyle name="常规 2 15 3" xfId="1038"/>
    <cellStyle name="常规 2 16" xfId="1039"/>
    <cellStyle name="常规 2 16 2" xfId="1040"/>
    <cellStyle name="常规 2 16 2 2" xfId="1041"/>
    <cellStyle name="常规 2 16 3" xfId="1042"/>
    <cellStyle name="常规 7 3 2 2" xfId="1043"/>
    <cellStyle name="常规 2 17" xfId="1044"/>
    <cellStyle name="常规 7 3 2 2 2" xfId="1045"/>
    <cellStyle name="常规 2 17 2" xfId="1046"/>
    <cellStyle name="常规 7 3 2 2 2 2" xfId="1047"/>
    <cellStyle name="常规 2 17 2 2" xfId="1048"/>
    <cellStyle name="常规 7 3 2 2 3" xfId="1049"/>
    <cellStyle name="常规 2 17 3" xfId="1050"/>
    <cellStyle name="常规 7 3 2 3 2" xfId="1051"/>
    <cellStyle name="常规 2 18 2" xfId="1052"/>
    <cellStyle name="常规 7 3 2 4" xfId="1053"/>
    <cellStyle name="常规 2 19" xfId="1054"/>
    <cellStyle name="常规 2 2" xfId="1055"/>
    <cellStyle name="常规 2 2 2" xfId="1056"/>
    <cellStyle name="常规 2 2 2 2" xfId="1057"/>
    <cellStyle name="常规 8 4 3 3" xfId="1058"/>
    <cellStyle name="常规 2 2 2 2 2" xfId="1059"/>
    <cellStyle name="常规 2 2 2 3" xfId="1060"/>
    <cellStyle name="常规 2 2 3" xfId="1061"/>
    <cellStyle name="常规 2 2 3 2" xfId="1062"/>
    <cellStyle name="常规 2 2 3 2 2" xfId="1063"/>
    <cellStyle name="常规 2 2 3 3" xfId="1064"/>
    <cellStyle name="常规 2 2 4" xfId="1065"/>
    <cellStyle name="常规 2 2 4 2" xfId="1066"/>
    <cellStyle name="常规 2 2 5" xfId="1067"/>
    <cellStyle name="常规 2 2 6" xfId="1068"/>
    <cellStyle name="常规 8 2 3" xfId="1069"/>
    <cellStyle name="常规 2 29" xfId="1070"/>
    <cellStyle name="常规 2 3" xfId="1071"/>
    <cellStyle name="常规 2 3 2" xfId="1072"/>
    <cellStyle name="常规 2 3 2 2 2" xfId="1073"/>
    <cellStyle name="常规 2 3 2 3" xfId="1074"/>
    <cellStyle name="常规 2 3 3" xfId="1075"/>
    <cellStyle name="常规 2 3 4" xfId="1076"/>
    <cellStyle name="常规 2 3_12娄底" xfId="1077"/>
    <cellStyle name="常规 2 4" xfId="1078"/>
    <cellStyle name="常规 2 4 2" xfId="1079"/>
    <cellStyle name="常规 2 4 2 2" xfId="1080"/>
    <cellStyle name="常规 2 4 2 2 2" xfId="1081"/>
    <cellStyle name="常规 2 4 2 3" xfId="1082"/>
    <cellStyle name="常规 2 4 3" xfId="1083"/>
    <cellStyle name="常规 2 4 3 2" xfId="1084"/>
    <cellStyle name="常规 2 4 4" xfId="1085"/>
    <cellStyle name="常规 2 5" xfId="1086"/>
    <cellStyle name="常规 2 5 2" xfId="1087"/>
    <cellStyle name="常规 2 5 2 2" xfId="1088"/>
    <cellStyle name="常规 2 5 2 2 2" xfId="1089"/>
    <cellStyle name="常规 2 5 2 3" xfId="1090"/>
    <cellStyle name="常规 2 5 3 2" xfId="1091"/>
    <cellStyle name="常规 2 5 4" xfId="1092"/>
    <cellStyle name="常规 2 6" xfId="1093"/>
    <cellStyle name="常规 2 6 2" xfId="1094"/>
    <cellStyle name="常规 2 6 2 2" xfId="1095"/>
    <cellStyle name="常规 2 6 2 2 2" xfId="1096"/>
    <cellStyle name="常规 3 2" xfId="1097"/>
    <cellStyle name="常规 2 6 2 3" xfId="1098"/>
    <cellStyle name="常规 2 6 3" xfId="1099"/>
    <cellStyle name="常规 2 6 3 2" xfId="1100"/>
    <cellStyle name="常规 2 6 4" xfId="1101"/>
    <cellStyle name="常规 2 7 2 2" xfId="1102"/>
    <cellStyle name="常规 2 7 2 2 2" xfId="1103"/>
    <cellStyle name="常规 2 7 2 3" xfId="1104"/>
    <cellStyle name="常规 2 7 3" xfId="1105"/>
    <cellStyle name="常规 2 7 3 2" xfId="1106"/>
    <cellStyle name="常规 2 7 4" xfId="1107"/>
    <cellStyle name="输入 2 2" xfId="1108"/>
    <cellStyle name="常规 2 8 2" xfId="1109"/>
    <cellStyle name="常规 7 4 5" xfId="1110"/>
    <cellStyle name="常规 2 8 2 2 2" xfId="1111"/>
    <cellStyle name="常规 2 8 2 3" xfId="1112"/>
    <cellStyle name="常规 2 8 3" xfId="1113"/>
    <cellStyle name="常规 2 8 3 2" xfId="1114"/>
    <cellStyle name="千位分隔[0] 2 2" xfId="1115"/>
    <cellStyle name="常规 3 4 3 2 2" xfId="1116"/>
    <cellStyle name="常规 2 8 4" xfId="1117"/>
    <cellStyle name="输入 3" xfId="1118"/>
    <cellStyle name="常规 2 9" xfId="1119"/>
    <cellStyle name="输入 3 2" xfId="1120"/>
    <cellStyle name="常规 2 9 2" xfId="1121"/>
    <cellStyle name="常规 2 9 2 2" xfId="1122"/>
    <cellStyle name="常规 2 9 2 3" xfId="1123"/>
    <cellStyle name="常规 2 9 3" xfId="1124"/>
    <cellStyle name="常规 2 9 3 2" xfId="1125"/>
    <cellStyle name="千位分隔[0] 3 2" xfId="1126"/>
    <cellStyle name="常规 3 4 3 3 2" xfId="1127"/>
    <cellStyle name="常规 2 9 4" xfId="1128"/>
    <cellStyle name="常规 2_10永州" xfId="1129"/>
    <cellStyle name="常规 22 3 2 2" xfId="1130"/>
    <cellStyle name="常规 22 3 3" xfId="1131"/>
    <cellStyle name="常规 22 4 2" xfId="1132"/>
    <cellStyle name="常规 22 5" xfId="1133"/>
    <cellStyle name="常规 23 3 2 2" xfId="1134"/>
    <cellStyle name="千位分隔[0] 3 2 2 2" xfId="1135"/>
    <cellStyle name="常规 23 3 3" xfId="1136"/>
    <cellStyle name="常规 23 4 2" xfId="1137"/>
    <cellStyle name="常规 23 5" xfId="1138"/>
    <cellStyle name="常规 30 2" xfId="1139"/>
    <cellStyle name="常规 25 2" xfId="1140"/>
    <cellStyle name="常规 31" xfId="1141"/>
    <cellStyle name="常规 26" xfId="1142"/>
    <cellStyle name="常规 32" xfId="1143"/>
    <cellStyle name="常规 27" xfId="1144"/>
    <cellStyle name="常规 32 2" xfId="1145"/>
    <cellStyle name="常规 27 2" xfId="1146"/>
    <cellStyle name="常规 33" xfId="1147"/>
    <cellStyle name="常规 28" xfId="1148"/>
    <cellStyle name="常规 33 2" xfId="1149"/>
    <cellStyle name="常规 28 2" xfId="1150"/>
    <cellStyle name="常规 34" xfId="1151"/>
    <cellStyle name="常规 29" xfId="1152"/>
    <cellStyle name="常规 34 2" xfId="1153"/>
    <cellStyle name="常规 29 2" xfId="1154"/>
    <cellStyle name="常规 3" xfId="1155"/>
    <cellStyle name="常规 3 10" xfId="1156"/>
    <cellStyle name="常规 3 10 2" xfId="1157"/>
    <cellStyle name="常规 3 10 2 2" xfId="1158"/>
    <cellStyle name="常规 3 10 3" xfId="1159"/>
    <cellStyle name="常规 3 11" xfId="1160"/>
    <cellStyle name="常规 3 7 2 3" xfId="1161"/>
    <cellStyle name="常规 3 11 2" xfId="1162"/>
    <cellStyle name="常规 3 11 2 2" xfId="1163"/>
    <cellStyle name="常规 3 11 3" xfId="1164"/>
    <cellStyle name="常规 3 12" xfId="1165"/>
    <cellStyle name="常规 3 12 2" xfId="1166"/>
    <cellStyle name="常规 3 12 2 2" xfId="1167"/>
    <cellStyle name="常规 3 12 3" xfId="1168"/>
    <cellStyle name="常规 3 13" xfId="1169"/>
    <cellStyle name="常规 3 13 2" xfId="1170"/>
    <cellStyle name="常规 3 14" xfId="1171"/>
    <cellStyle name="常规 3 2 2" xfId="1172"/>
    <cellStyle name="常规 3 2 2 2" xfId="1173"/>
    <cellStyle name="常规 3 2 2 2 2" xfId="1174"/>
    <cellStyle name="常规 3 2 2 2 2 2" xfId="1175"/>
    <cellStyle name="常规 3 2 2 2 3" xfId="1176"/>
    <cellStyle name="常规 3 2 2_12娄底" xfId="1177"/>
    <cellStyle name="常规 3 2 3" xfId="1178"/>
    <cellStyle name="常规 3 2 3 2" xfId="1179"/>
    <cellStyle name="常规 5_9益阳" xfId="1180"/>
    <cellStyle name="常规 3 2 3 2 2 2" xfId="1181"/>
    <cellStyle name="常规 3 2 3 2 3" xfId="1182"/>
    <cellStyle name="常规 3 2 3_12娄底" xfId="1183"/>
    <cellStyle name="常规 3 2 4" xfId="1184"/>
    <cellStyle name="常规 3 2 4 2" xfId="1185"/>
    <cellStyle name="常规 3 2 4 2 2" xfId="1186"/>
    <cellStyle name="常规 3 2 4 2 2 2" xfId="1187"/>
    <cellStyle name="常规 3 2 4 2 3" xfId="1188"/>
    <cellStyle name="常规 3 2 5 2 2" xfId="1189"/>
    <cellStyle name="好_大通湖 2 2" xfId="1190"/>
    <cellStyle name="常规 3 2 6 2 2" xfId="1191"/>
    <cellStyle name="常规 3 2 7 2" xfId="1192"/>
    <cellStyle name="常规 3 2 8" xfId="1193"/>
    <cellStyle name="常规 3 2 9" xfId="1194"/>
    <cellStyle name="常规 3 2_9益阳" xfId="1195"/>
    <cellStyle name="常规 3 3" xfId="1196"/>
    <cellStyle name="常规 3 3 2" xfId="1197"/>
    <cellStyle name="常规 3 3 2 2" xfId="1198"/>
    <cellStyle name="常规 3 3 2 2 2" xfId="1199"/>
    <cellStyle name="常规 3 3 2 2 2 2" xfId="1200"/>
    <cellStyle name="常规 3 3 2 2 3" xfId="1201"/>
    <cellStyle name="常规 3 3 2 3" xfId="1202"/>
    <cellStyle name="常规 3 3 2 3 2" xfId="1203"/>
    <cellStyle name="常规 3 3 2 4" xfId="1204"/>
    <cellStyle name="常规 3 3 3" xfId="1205"/>
    <cellStyle name="常规 3 3 3 2" xfId="1206"/>
    <cellStyle name="常规 3 3 3 2 2" xfId="1207"/>
    <cellStyle name="常规 3 3 3 2 2 2" xfId="1208"/>
    <cellStyle name="常规 3 3 3 2 3" xfId="1209"/>
    <cellStyle name="常规 3 3 3 3" xfId="1210"/>
    <cellStyle name="常规 3 3 3 3 2" xfId="1211"/>
    <cellStyle name="常规 3 3 3 4" xfId="1212"/>
    <cellStyle name="常规 3 3 4" xfId="1213"/>
    <cellStyle name="常规 3 3 4 2" xfId="1214"/>
    <cellStyle name="常规 42" xfId="1215"/>
    <cellStyle name="常规 37" xfId="1216"/>
    <cellStyle name="常规 3 3 4 2 2" xfId="1217"/>
    <cellStyle name="常规 42 2" xfId="1218"/>
    <cellStyle name="常规 37 2" xfId="1219"/>
    <cellStyle name="常规 3 3 4 2 2 2" xfId="1220"/>
    <cellStyle name="常规 43" xfId="1221"/>
    <cellStyle name="常规 38" xfId="1222"/>
    <cellStyle name="常规 3 3 4 2 3" xfId="1223"/>
    <cellStyle name="常规 3 3 4 3" xfId="1224"/>
    <cellStyle name="常规 3 3 4 3 2" xfId="1225"/>
    <cellStyle name="常规 3 3 4 4" xfId="1226"/>
    <cellStyle name="常规 3 3 5 3" xfId="1227"/>
    <cellStyle name="常规 3 4" xfId="1228"/>
    <cellStyle name="常规 3 4 2" xfId="1229"/>
    <cellStyle name="常规 3 4 2 2" xfId="1230"/>
    <cellStyle name="常规 3 4 2 2 2" xfId="1231"/>
    <cellStyle name="常规 3 4 2 2 2 2" xfId="1232"/>
    <cellStyle name="常规 3 4 2 2 3" xfId="1233"/>
    <cellStyle name="常规 3 4 2 3" xfId="1234"/>
    <cellStyle name="常规 3 4 2 3 2" xfId="1235"/>
    <cellStyle name="常规 3 4 2 4" xfId="1236"/>
    <cellStyle name="千位分隔[0] 2" xfId="1237"/>
    <cellStyle name="常规 3 4 3 2" xfId="1238"/>
    <cellStyle name="千位分隔[0] 2 2 2" xfId="1239"/>
    <cellStyle name="常规 3 4 3 2 2 2" xfId="1240"/>
    <cellStyle name="千位分隔[0] 2 3" xfId="1241"/>
    <cellStyle name="常规 3 4 3 2 3" xfId="1242"/>
    <cellStyle name="千位分隔[0] 3" xfId="1243"/>
    <cellStyle name="常规 3 4 3 3" xfId="1244"/>
    <cellStyle name="千位分隔[0] 4" xfId="1245"/>
    <cellStyle name="常规 3 4 3 4" xfId="1246"/>
    <cellStyle name="常规 3 4 4" xfId="1247"/>
    <cellStyle name="常规 3 4 4 2" xfId="1248"/>
    <cellStyle name="常规 3 8 4" xfId="1249"/>
    <cellStyle name="常规 3 4 4 2 2" xfId="1250"/>
    <cellStyle name="常规 3 4 4 2 2 2" xfId="1251"/>
    <cellStyle name="常规 3 4 4 2 3" xfId="1252"/>
    <cellStyle name="常规 3 4 4 3" xfId="1253"/>
    <cellStyle name="常规 3 4 4 4" xfId="1254"/>
    <cellStyle name="常规 3 4 5 2 2" xfId="1255"/>
    <cellStyle name="常规 3 4 5 3" xfId="1256"/>
    <cellStyle name="常规 3 5" xfId="1257"/>
    <cellStyle name="常规 3 5 2" xfId="1258"/>
    <cellStyle name="常规 3 5 3" xfId="1259"/>
    <cellStyle name="常规 3 5 4" xfId="1260"/>
    <cellStyle name="常规 3 6" xfId="1261"/>
    <cellStyle name="常规 3 6 2" xfId="1262"/>
    <cellStyle name="常规 3 6 2 2" xfId="1263"/>
    <cellStyle name="常规 3 6 2 2 2" xfId="1264"/>
    <cellStyle name="常规 3 6 2 3" xfId="1265"/>
    <cellStyle name="常规 8 3 3 2 2 2" xfId="1266"/>
    <cellStyle name="常规 3 6 3" xfId="1267"/>
    <cellStyle name="常规 3 6 3 2" xfId="1268"/>
    <cellStyle name="常规 3 6 4" xfId="1269"/>
    <cellStyle name="常规 3 7 2" xfId="1270"/>
    <cellStyle name="常规 3 7 2 2" xfId="1271"/>
    <cellStyle name="常规 3 7 2 2 2" xfId="1272"/>
    <cellStyle name="常规 3 7 3" xfId="1273"/>
    <cellStyle name="常规 3 7 3 2" xfId="1274"/>
    <cellStyle name="常规 3 7 4" xfId="1275"/>
    <cellStyle name="常规 3 8" xfId="1276"/>
    <cellStyle name="常规 3 8 2" xfId="1277"/>
    <cellStyle name="常规 3 8 2 2 2" xfId="1278"/>
    <cellStyle name="常规 3 8 2 3" xfId="1279"/>
    <cellStyle name="常规 3 8 3" xfId="1280"/>
    <cellStyle name="常规 3 8 3 2" xfId="1281"/>
    <cellStyle name="常规 3 9" xfId="1282"/>
    <cellStyle name="常规 3 9 2" xfId="1283"/>
    <cellStyle name="常规 3 9 2 2 2" xfId="1284"/>
    <cellStyle name="常规 3 9 2 3" xfId="1285"/>
    <cellStyle name="常规 3 9 3" xfId="1286"/>
    <cellStyle name="常规 3 9 3 2" xfId="1287"/>
    <cellStyle name="常规 3_安乡" xfId="1288"/>
    <cellStyle name="常规 40 2" xfId="1289"/>
    <cellStyle name="常规 35 2" xfId="1290"/>
    <cellStyle name="常规 41" xfId="1291"/>
    <cellStyle name="常规 36" xfId="1292"/>
    <cellStyle name="常规 41 2" xfId="1293"/>
    <cellStyle name="常规 36 2" xfId="1294"/>
    <cellStyle name="常规 43 2" xfId="1295"/>
    <cellStyle name="常规 38 2" xfId="1296"/>
    <cellStyle name="常规 4" xfId="1297"/>
    <cellStyle name="常规 4 10" xfId="1298"/>
    <cellStyle name="常规 4 11" xfId="1299"/>
    <cellStyle name="常规 4 2" xfId="1300"/>
    <cellStyle name="常规 4 4" xfId="1301"/>
    <cellStyle name="常规 4 2 2" xfId="1302"/>
    <cellStyle name="常规 6 4" xfId="1303"/>
    <cellStyle name="常规 4 4 2" xfId="1304"/>
    <cellStyle name="常规 4 2 2 2" xfId="1305"/>
    <cellStyle name="常规 6 4 2" xfId="1306"/>
    <cellStyle name="常规 4 4 2 2" xfId="1307"/>
    <cellStyle name="常规 4 2 2 2 2" xfId="1308"/>
    <cellStyle name="常规 6 4 2 2" xfId="1309"/>
    <cellStyle name="常规 4 4 2 2 2" xfId="1310"/>
    <cellStyle name="常规 4 2 2 2 2 2" xfId="1311"/>
    <cellStyle name="常规 6 4 3" xfId="1312"/>
    <cellStyle name="常规 4 4 2 3" xfId="1313"/>
    <cellStyle name="常规 4 2 2 2 3" xfId="1314"/>
    <cellStyle name="警告文本 2" xfId="1315"/>
    <cellStyle name="常规 6 5 2" xfId="1316"/>
    <cellStyle name="常规 4 4 3 2" xfId="1317"/>
    <cellStyle name="常规 4 2 2 3 2" xfId="1318"/>
    <cellStyle name="常规 4 5" xfId="1319"/>
    <cellStyle name="常规 4 2 3" xfId="1320"/>
    <cellStyle name="常规 7 4" xfId="1321"/>
    <cellStyle name="常规 4 5 2" xfId="1322"/>
    <cellStyle name="常规 4 2 3 2" xfId="1323"/>
    <cellStyle name="常规 7 4 2" xfId="1324"/>
    <cellStyle name="常规 4 5 2 2" xfId="1325"/>
    <cellStyle name="常规 4 2 3 2 2" xfId="1326"/>
    <cellStyle name="常规 7 4 2 2" xfId="1327"/>
    <cellStyle name="常规 4 5 2 2 2" xfId="1328"/>
    <cellStyle name="常规 4 2 3 2 2 2" xfId="1329"/>
    <cellStyle name="常规 7 4 3" xfId="1330"/>
    <cellStyle name="常规 4 5 2 3" xfId="1331"/>
    <cellStyle name="常规 4 2 3 2 3" xfId="1332"/>
    <cellStyle name="常规 7 5" xfId="1333"/>
    <cellStyle name="常规 4 5 3" xfId="1334"/>
    <cellStyle name="常规 4 2 3 3" xfId="1335"/>
    <cellStyle name="常规 7 5 2" xfId="1336"/>
    <cellStyle name="常规 4 5 3 2" xfId="1337"/>
    <cellStyle name="常规 4 2 3 3 2" xfId="1338"/>
    <cellStyle name="常规 7 6" xfId="1339"/>
    <cellStyle name="常规 4 5 4" xfId="1340"/>
    <cellStyle name="常规 4 2 3 4" xfId="1341"/>
    <cellStyle name="常规 4 6" xfId="1342"/>
    <cellStyle name="常规 4 2 4" xfId="1343"/>
    <cellStyle name="常规 8 4" xfId="1344"/>
    <cellStyle name="常规 4 6 2" xfId="1345"/>
    <cellStyle name="常规 4 2 4 2" xfId="1346"/>
    <cellStyle name="常规 8 4 2" xfId="1347"/>
    <cellStyle name="常规 4 6 2 2" xfId="1348"/>
    <cellStyle name="常规 4 2 4 2 2" xfId="1349"/>
    <cellStyle name="常规 8 4 2 2" xfId="1350"/>
    <cellStyle name="常规 4 6 2 2 2" xfId="1351"/>
    <cellStyle name="常规 4 2 4 2 2 2" xfId="1352"/>
    <cellStyle name="常规 8 4 3" xfId="1353"/>
    <cellStyle name="常规 4 6 2 3" xfId="1354"/>
    <cellStyle name="常规 4 2 4 2 3" xfId="1355"/>
    <cellStyle name="常规 8 5" xfId="1356"/>
    <cellStyle name="常规 4 6 3" xfId="1357"/>
    <cellStyle name="常规 4 2 4 3" xfId="1358"/>
    <cellStyle name="常规 8 5 2" xfId="1359"/>
    <cellStyle name="常规 4 6 3 2" xfId="1360"/>
    <cellStyle name="常规 4 2 4 3 2" xfId="1361"/>
    <cellStyle name="常规 8 6" xfId="1362"/>
    <cellStyle name="常规 4 6 4" xfId="1363"/>
    <cellStyle name="常规 4 2 4 4" xfId="1364"/>
    <cellStyle name="常规 4 7" xfId="1365"/>
    <cellStyle name="常规 4 2 5" xfId="1366"/>
    <cellStyle name="常规 9 4" xfId="1367"/>
    <cellStyle name="常规 4 7 2" xfId="1368"/>
    <cellStyle name="常规 4 2 5 2" xfId="1369"/>
    <cellStyle name="常规 4 7 2 2" xfId="1370"/>
    <cellStyle name="常规 4 2 5 2 2" xfId="1371"/>
    <cellStyle name="常规 4 7 3" xfId="1372"/>
    <cellStyle name="常规 4 2 5 3" xfId="1373"/>
    <cellStyle name="千位分隔 4 2 2 2" xfId="1374"/>
    <cellStyle name="常规 4 8" xfId="1375"/>
    <cellStyle name="常规 4 2 6" xfId="1376"/>
    <cellStyle name="常规 4 8 2" xfId="1377"/>
    <cellStyle name="常规 4 2 6 2" xfId="1378"/>
    <cellStyle name="常规 4 9" xfId="1379"/>
    <cellStyle name="常规 4 2 7" xfId="1380"/>
    <cellStyle name="常规 4 2_9益阳" xfId="1381"/>
    <cellStyle name="常规 4 3" xfId="1382"/>
    <cellStyle name="常规 5 4" xfId="1383"/>
    <cellStyle name="常规 4 3 2" xfId="1384"/>
    <cellStyle name="常规 4 3 2 2" xfId="1385"/>
    <cellStyle name="常规 4 3 2 2 2" xfId="1386"/>
    <cellStyle name="常规 4 3 2 2 2 2" xfId="1387"/>
    <cellStyle name="常规 4 3 2 2 3" xfId="1388"/>
    <cellStyle name="常规 4 3 2 3" xfId="1389"/>
    <cellStyle name="常规 4 3 2 3 2" xfId="1390"/>
    <cellStyle name="常规 4 3 2 4" xfId="1391"/>
    <cellStyle name="常规 7 10 2" xfId="1392"/>
    <cellStyle name="常规 4 3 3" xfId="1393"/>
    <cellStyle name="常规 7 10 2 2" xfId="1394"/>
    <cellStyle name="常规 4 3 3 2" xfId="1395"/>
    <cellStyle name="常规 4 3 3 2 2" xfId="1396"/>
    <cellStyle name="常规 4 3 3 2 2 2" xfId="1397"/>
    <cellStyle name="常规 4 3 3 2 3" xfId="1398"/>
    <cellStyle name="常规 4 3 3 3" xfId="1399"/>
    <cellStyle name="常规 4 3 3 3 2" xfId="1400"/>
    <cellStyle name="常规 4 3 3 4" xfId="1401"/>
    <cellStyle name="常规 7 10 3" xfId="1402"/>
    <cellStyle name="常规 4 3 4" xfId="1403"/>
    <cellStyle name="常规 4 3 4 2" xfId="1404"/>
    <cellStyle name="常规 4 3 4 2 2" xfId="1405"/>
    <cellStyle name="常规 4 3 4 2 2 2" xfId="1406"/>
    <cellStyle name="常规 4 3 4 2 3" xfId="1407"/>
    <cellStyle name="常规 4 3 4 3" xfId="1408"/>
    <cellStyle name="常规 4 3 4 4" xfId="1409"/>
    <cellStyle name="常规 4 3 5" xfId="1410"/>
    <cellStyle name="常规 4 3 5 2" xfId="1411"/>
    <cellStyle name="常规 4 3 5 2 2" xfId="1412"/>
    <cellStyle name="常规 4 3 5 3" xfId="1413"/>
    <cellStyle name="常规 4 3 6" xfId="1414"/>
    <cellStyle name="常规 4 3 6 2" xfId="1415"/>
    <cellStyle name="常规 4 3 7" xfId="1416"/>
    <cellStyle name="常规 4 3_12娄底" xfId="1417"/>
    <cellStyle name="常规 6 4 2 3" xfId="1418"/>
    <cellStyle name="常规 4 4 2 2 3" xfId="1419"/>
    <cellStyle name="常规 6 4 3 2" xfId="1420"/>
    <cellStyle name="常规 4 4 2 3 2" xfId="1421"/>
    <cellStyle name="常规 6 4 4" xfId="1422"/>
    <cellStyle name="常规 4 4 2 4" xfId="1423"/>
    <cellStyle name="警告文本 2 2" xfId="1424"/>
    <cellStyle name="常规 6 5 2 2" xfId="1425"/>
    <cellStyle name="常规 4 4 3 2 2" xfId="1426"/>
    <cellStyle name="常规 4 4 3 2 2 2" xfId="1427"/>
    <cellStyle name="常规 4 4 3 2 3" xfId="1428"/>
    <cellStyle name="警告文本 3" xfId="1429"/>
    <cellStyle name="常规 6 5 3" xfId="1430"/>
    <cellStyle name="常规 4 4 3 3" xfId="1431"/>
    <cellStyle name="警告文本 3 2" xfId="1432"/>
    <cellStyle name="常规 4 4 3 3 2" xfId="1433"/>
    <cellStyle name="警告文本 4" xfId="1434"/>
    <cellStyle name="常规 4 4 3 4" xfId="1435"/>
    <cellStyle name="常规 6 6" xfId="1436"/>
    <cellStyle name="常规 4 4 4" xfId="1437"/>
    <cellStyle name="常规 6 6 2" xfId="1438"/>
    <cellStyle name="常规 4 4 4 2" xfId="1439"/>
    <cellStyle name="常规 4 4 4 2 2" xfId="1440"/>
    <cellStyle name="千位分隔[0] 2 2 4" xfId="1441"/>
    <cellStyle name="常规 4 4 4 2 2 2" xfId="1442"/>
    <cellStyle name="常规 4 4 4 2 3" xfId="1443"/>
    <cellStyle name="常规 4 4 4 3" xfId="1444"/>
    <cellStyle name="常规 4 4 4 3 2" xfId="1445"/>
    <cellStyle name="常规 6 7" xfId="1446"/>
    <cellStyle name="常规 4 4 5" xfId="1447"/>
    <cellStyle name="常规 4 4 5 2 2" xfId="1448"/>
    <cellStyle name="常规 4 4 5 3" xfId="1449"/>
    <cellStyle name="常规 4 4 6" xfId="1450"/>
    <cellStyle name="常规 4 4 6 2" xfId="1451"/>
    <cellStyle name="常规 4 4 7" xfId="1452"/>
    <cellStyle name="常规 4 4_12娄底" xfId="1453"/>
    <cellStyle name="常规 4 8 3" xfId="1454"/>
    <cellStyle name="常规 4 9 2" xfId="1455"/>
    <cellStyle name="计算 3 2" xfId="1456"/>
    <cellStyle name="常规 4_9益阳" xfId="1457"/>
    <cellStyle name="千位分隔[0] 2 2 2 3" xfId="1458"/>
    <cellStyle name="常规 50 2" xfId="1459"/>
    <cellStyle name="常规 45 2" xfId="1460"/>
    <cellStyle name="常规 51" xfId="1461"/>
    <cellStyle name="常规 46" xfId="1462"/>
    <cellStyle name="常规 51 2" xfId="1463"/>
    <cellStyle name="常规 46 2" xfId="1464"/>
    <cellStyle name="常规 52" xfId="1465"/>
    <cellStyle name="常规 47" xfId="1466"/>
    <cellStyle name="常规 52 2" xfId="1467"/>
    <cellStyle name="常规 47 2" xfId="1468"/>
    <cellStyle name="常规 53" xfId="1469"/>
    <cellStyle name="常规 48" xfId="1470"/>
    <cellStyle name="常规 6 3 2 3" xfId="1471"/>
    <cellStyle name="常规 53 2" xfId="1472"/>
    <cellStyle name="常规 48 2" xfId="1473"/>
    <cellStyle name="常规 54" xfId="1474"/>
    <cellStyle name="常规 49" xfId="1475"/>
    <cellStyle name="常规 54 2" xfId="1476"/>
    <cellStyle name="常规 49 2" xfId="1477"/>
    <cellStyle name="常规 5" xfId="1478"/>
    <cellStyle name="常规 5 2" xfId="1479"/>
    <cellStyle name="常规 5 2 2" xfId="1480"/>
    <cellStyle name="常规 5 2 2 2" xfId="1481"/>
    <cellStyle name="常规 5 2 3" xfId="1482"/>
    <cellStyle name="常规 5 2_12娄底" xfId="1483"/>
    <cellStyle name="常规 5 3" xfId="1484"/>
    <cellStyle name="常规 5 3 2" xfId="1485"/>
    <cellStyle name="常规 60" xfId="1486"/>
    <cellStyle name="常规 55" xfId="1487"/>
    <cellStyle name="常规 61" xfId="1488"/>
    <cellStyle name="常规 56" xfId="1489"/>
    <cellStyle name="常规 56 2" xfId="1490"/>
    <cellStyle name="常规 62" xfId="1491"/>
    <cellStyle name="常规 57" xfId="1492"/>
    <cellStyle name="常规 57 2" xfId="1493"/>
    <cellStyle name="常规 63" xfId="1494"/>
    <cellStyle name="常规 58" xfId="1495"/>
    <cellStyle name="常规 58 2" xfId="1496"/>
    <cellStyle name="常规 7 6 3 2" xfId="1497"/>
    <cellStyle name="常规 64" xfId="1498"/>
    <cellStyle name="常规 59" xfId="1499"/>
    <cellStyle name="常规 6" xfId="1500"/>
    <cellStyle name="常规 6 2" xfId="1501"/>
    <cellStyle name="常规 6 2 2" xfId="1502"/>
    <cellStyle name="常规 6 2 2 2" xfId="1503"/>
    <cellStyle name="常规 6 2 2 2 2" xfId="1504"/>
    <cellStyle name="常规 6 2 2 3" xfId="1505"/>
    <cellStyle name="常规 6 2 3" xfId="1506"/>
    <cellStyle name="常规 6 2 3 2" xfId="1507"/>
    <cellStyle name="常规 6 2 4" xfId="1508"/>
    <cellStyle name="常规 6 3" xfId="1509"/>
    <cellStyle name="常规 6 3 2" xfId="1510"/>
    <cellStyle name="常规 6 3 2 2" xfId="1511"/>
    <cellStyle name="常规 6 3 3" xfId="1512"/>
    <cellStyle name="常规 6 3 3 2" xfId="1513"/>
    <cellStyle name="常规 65" xfId="1514"/>
    <cellStyle name="常规_全省收入" xfId="1515"/>
    <cellStyle name="常规 66" xfId="1516"/>
    <cellStyle name="常规 67" xfId="1517"/>
    <cellStyle name="常规 7" xfId="1518"/>
    <cellStyle name="常规 7 10" xfId="1519"/>
    <cellStyle name="常规 7 11" xfId="1520"/>
    <cellStyle name="常规 7 12" xfId="1521"/>
    <cellStyle name="常规 7 2" xfId="1522"/>
    <cellStyle name="常规 7 2 2" xfId="1523"/>
    <cellStyle name="常规 7 2 2 2" xfId="1524"/>
    <cellStyle name="常规 7 2 2 2 2" xfId="1525"/>
    <cellStyle name="常规 7 2 2 2 2 2" xfId="1526"/>
    <cellStyle name="常规 7 2 2 3" xfId="1527"/>
    <cellStyle name="常规 7 2 2 3 2" xfId="1528"/>
    <cellStyle name="常规 7 2 2 4" xfId="1529"/>
    <cellStyle name="常规 7 2 3" xfId="1530"/>
    <cellStyle name="常规 7 2 3 2" xfId="1531"/>
    <cellStyle name="常规 7 2 3 2 2" xfId="1532"/>
    <cellStyle name="常规 7 2 3 2 2 2" xfId="1533"/>
    <cellStyle name="常规 7 2 3 2 3" xfId="1534"/>
    <cellStyle name="常规 7 2 3 3" xfId="1535"/>
    <cellStyle name="常规 7 2 3 3 2" xfId="1536"/>
    <cellStyle name="常规 7 2 3 4" xfId="1537"/>
    <cellStyle name="常规 7 2 4" xfId="1538"/>
    <cellStyle name="常规 7 2 4 2" xfId="1539"/>
    <cellStyle name="常规 7 2 4 2 2" xfId="1540"/>
    <cellStyle name="常规 7 2 4 2 2 2" xfId="1541"/>
    <cellStyle name="常规 7 2 4 2 3" xfId="1542"/>
    <cellStyle name="常规 7 2 4 3" xfId="1543"/>
    <cellStyle name="常规 7 2 4 3 2" xfId="1544"/>
    <cellStyle name="常规 7 2 4 4" xfId="1545"/>
    <cellStyle name="常规 7 2 5" xfId="1546"/>
    <cellStyle name="常规 7 2 5 2" xfId="1547"/>
    <cellStyle name="常规 7 2 5 2 2" xfId="1548"/>
    <cellStyle name="常规 7 2 5 3" xfId="1549"/>
    <cellStyle name="常规 7 2 6" xfId="1550"/>
    <cellStyle name="常规 9" xfId="1551"/>
    <cellStyle name="常规 7 2 6 2" xfId="1552"/>
    <cellStyle name="常规 7 2 7" xfId="1553"/>
    <cellStyle name="常规 7 3" xfId="1554"/>
    <cellStyle name="常规 7 3 2" xfId="1555"/>
    <cellStyle name="常规 7 3 3" xfId="1556"/>
    <cellStyle name="常规 7 3 3 2" xfId="1557"/>
    <cellStyle name="常规 7 3 3 2 2" xfId="1558"/>
    <cellStyle name="常规 7 3 3 2 2 2" xfId="1559"/>
    <cellStyle name="常规 7 3 3 2 3" xfId="1560"/>
    <cellStyle name="常规 7 3 3 3" xfId="1561"/>
    <cellStyle name="常规 7 3 3 3 2" xfId="1562"/>
    <cellStyle name="常规 7 3 3 4" xfId="1563"/>
    <cellStyle name="常规 7 3 4" xfId="1564"/>
    <cellStyle name="常规 7 3 4 2" xfId="1565"/>
    <cellStyle name="常规 7 3 4 2 2" xfId="1566"/>
    <cellStyle name="常规 7 9 4" xfId="1567"/>
    <cellStyle name="常规 7 3 4 2 2 2" xfId="1568"/>
    <cellStyle name="常规 7 3 4 2 3" xfId="1569"/>
    <cellStyle name="常规 7 3 4 3" xfId="1570"/>
    <cellStyle name="常规 7 3 4 3 2" xfId="1571"/>
    <cellStyle name="常规 7_12娄底" xfId="1572"/>
    <cellStyle name="常规 7 3 4 4" xfId="1573"/>
    <cellStyle name="常规 7 3 5 2" xfId="1574"/>
    <cellStyle name="常规 7 3 5 3" xfId="1575"/>
    <cellStyle name="常规 7 3 6" xfId="1576"/>
    <cellStyle name="常规 7 3 6 2" xfId="1577"/>
    <cellStyle name="常规 7 3 7" xfId="1578"/>
    <cellStyle name="常规 7 4 2 2 2" xfId="1579"/>
    <cellStyle name="常规 7 4 2 2 2 2" xfId="1580"/>
    <cellStyle name="常规 7 4 2 2 3" xfId="1581"/>
    <cellStyle name="注释 2 2" xfId="1582"/>
    <cellStyle name="常规 7 4 2 3 2" xfId="1583"/>
    <cellStyle name="注释 3" xfId="1584"/>
    <cellStyle name="常规 7 4 2 4" xfId="1585"/>
    <cellStyle name="常规 7 4 3 2" xfId="1586"/>
    <cellStyle name="常规 7 4 3 2 2" xfId="1587"/>
    <cellStyle name="常规 7 4 3 2 2 2" xfId="1588"/>
    <cellStyle name="常规 7 4 3 2 3" xfId="1589"/>
    <cellStyle name="常规 7 4 3 3" xfId="1590"/>
    <cellStyle name="常规 7 4 3 3 2" xfId="1591"/>
    <cellStyle name="常规 7 4 3 4" xfId="1592"/>
    <cellStyle name="常规 7 4 4" xfId="1593"/>
    <cellStyle name="常规 7 4 4 2" xfId="1594"/>
    <cellStyle name="常规 7 4 4 2 2" xfId="1595"/>
    <cellStyle name="常规 7 4 4 2 2 2" xfId="1596"/>
    <cellStyle name="常规 7 4 4 2 3" xfId="1597"/>
    <cellStyle name="常规 7 4 4 3" xfId="1598"/>
    <cellStyle name="常规 7 4 4 4" xfId="1599"/>
    <cellStyle name="常规 7 4 5 2" xfId="1600"/>
    <cellStyle name="常规 7 4 5 2 2" xfId="1601"/>
    <cellStyle name="常规 7 4 5 3" xfId="1602"/>
    <cellStyle name="常规 7 4 6" xfId="1603"/>
    <cellStyle name="常规_录入表" xfId="1604"/>
    <cellStyle name="常规 7 4 6 2" xfId="1605"/>
    <cellStyle name="常规 7 4 7" xfId="1606"/>
    <cellStyle name="常规 7 5 2 2" xfId="1607"/>
    <cellStyle name="常规 7 5 2 2 2" xfId="1608"/>
    <cellStyle name="常规 7 5 3" xfId="1609"/>
    <cellStyle name="好_附件2 益阳市市级国有资本经营预算表(4) 3" xfId="1610"/>
    <cellStyle name="常规 7 5 3 2" xfId="1611"/>
    <cellStyle name="常规 7 5 4" xfId="1612"/>
    <cellStyle name="常规 7 6 2" xfId="1613"/>
    <cellStyle name="常规 7 6 3" xfId="1614"/>
    <cellStyle name="常规 7 6 4" xfId="1615"/>
    <cellStyle name="常规 7 7" xfId="1616"/>
    <cellStyle name="常规 7 7 2 2" xfId="1617"/>
    <cellStyle name="常规 7 7 2 2 2" xfId="1618"/>
    <cellStyle name="常规 7 7 3" xfId="1619"/>
    <cellStyle name="常规 7 7 3 2" xfId="1620"/>
    <cellStyle name="常规 7 7 4" xfId="1621"/>
    <cellStyle name="常规 7 8" xfId="1622"/>
    <cellStyle name="常规 7 8 2" xfId="1623"/>
    <cellStyle name="常规 7 8 2 2" xfId="1624"/>
    <cellStyle name="常规 7 8 2 2 2" xfId="1625"/>
    <cellStyle name="常规 7 8 3" xfId="1626"/>
    <cellStyle name="常规 7 8 3 2" xfId="1627"/>
    <cellStyle name="常规 7 8 4" xfId="1628"/>
    <cellStyle name="常规 7 9" xfId="1629"/>
    <cellStyle name="常规 7 9 2" xfId="1630"/>
    <cellStyle name="常规 7 9 2 2" xfId="1631"/>
    <cellStyle name="常规 7 9 2 2 2" xfId="1632"/>
    <cellStyle name="常规 7 9 2 3" xfId="1633"/>
    <cellStyle name="常规 7 9 3" xfId="1634"/>
    <cellStyle name="常规 7 9 3 2" xfId="1635"/>
    <cellStyle name="常规 8" xfId="1636"/>
    <cellStyle name="常规 8 10" xfId="1637"/>
    <cellStyle name="常规 8 10 2" xfId="1638"/>
    <cellStyle name="常规 8 10 2 2" xfId="1639"/>
    <cellStyle name="常规 8 10 3" xfId="1640"/>
    <cellStyle name="常规 8 11" xfId="1641"/>
    <cellStyle name="常规 8 11 2" xfId="1642"/>
    <cellStyle name="常规 8 12" xfId="1643"/>
    <cellStyle name="常规 8 2" xfId="1644"/>
    <cellStyle name="常规 8 2 2" xfId="1645"/>
    <cellStyle name="常规 8 2 2 2" xfId="1646"/>
    <cellStyle name="常规 8 2 2 2 2" xfId="1647"/>
    <cellStyle name="常规 8 2 2 2 2 2" xfId="1648"/>
    <cellStyle name="常规 8 2 2 2 3" xfId="1649"/>
    <cellStyle name="常规 8 2 3 2" xfId="1650"/>
    <cellStyle name="常规 8 2 3 2 2" xfId="1651"/>
    <cellStyle name="常规 8 2 3 2 2 2" xfId="1652"/>
    <cellStyle name="常规 8 2 3 2 3" xfId="1653"/>
    <cellStyle name="常规 8 2 4" xfId="1654"/>
    <cellStyle name="常规 8 2 4 2" xfId="1655"/>
    <cellStyle name="常规 8 2 4 2 2" xfId="1656"/>
    <cellStyle name="常规 8 2 4 2 2 2" xfId="1657"/>
    <cellStyle name="常规 8 2 4 2 3" xfId="1658"/>
    <cellStyle name="常规 8 2 4 3" xfId="1659"/>
    <cellStyle name="常规 8 2 4 3 2" xfId="1660"/>
    <cellStyle name="常规 8 2 4 4" xfId="1661"/>
    <cellStyle name="常规 8 2 5" xfId="1662"/>
    <cellStyle name="常规 8 2 5 2" xfId="1663"/>
    <cellStyle name="常规 8 2 5 2 2" xfId="1664"/>
    <cellStyle name="常规 8 2 5 3" xfId="1665"/>
    <cellStyle name="常规 8 2 6" xfId="1666"/>
    <cellStyle name="常规 8 2 6 2" xfId="1667"/>
    <cellStyle name="常规 8 2 7" xfId="1668"/>
    <cellStyle name="常规 8 3" xfId="1669"/>
    <cellStyle name="常规 8 3 2" xfId="1670"/>
    <cellStyle name="常规 8 3 2 2" xfId="1671"/>
    <cellStyle name="常规 8 3 2 2 2" xfId="1672"/>
    <cellStyle name="常规 8 3 2 2 2 2" xfId="1673"/>
    <cellStyle name="常规 8 3 2 2 3" xfId="1674"/>
    <cellStyle name="常规 8 3 3" xfId="1675"/>
    <cellStyle name="常规 8 3 3 2" xfId="1676"/>
    <cellStyle name="常规 8 3 3 2 2" xfId="1677"/>
    <cellStyle name="常规 8 3 3 2 3" xfId="1678"/>
    <cellStyle name="常规 8 3 3 3 2" xfId="1679"/>
    <cellStyle name="常规 8 3 3 4" xfId="1680"/>
    <cellStyle name="常规 8 3 4" xfId="1681"/>
    <cellStyle name="常规 8 3 4 2 2" xfId="1682"/>
    <cellStyle name="常规 8 3 4 2 2 2" xfId="1683"/>
    <cellStyle name="常规 8 3 4 2 3" xfId="1684"/>
    <cellStyle name="常规 8 3 4 3" xfId="1685"/>
    <cellStyle name="常规 8 3 4 3 2" xfId="1686"/>
    <cellStyle name="常规 8 3 4 4" xfId="1687"/>
    <cellStyle name="常规 8 3 5" xfId="1688"/>
    <cellStyle name="常规 8 3 5 2" xfId="1689"/>
    <cellStyle name="常规 8 3 5 2 2" xfId="1690"/>
    <cellStyle name="常规 8 3 5 3" xfId="1691"/>
    <cellStyle name="常规 8 3 6" xfId="1692"/>
    <cellStyle name="常规 8 3 6 2" xfId="1693"/>
    <cellStyle name="常规 8 3 7" xfId="1694"/>
    <cellStyle name="常规 8 4 2 2 2" xfId="1695"/>
    <cellStyle name="常规 8 4 2 2 2 2" xfId="1696"/>
    <cellStyle name="常规 8 4 2 2 3" xfId="1697"/>
    <cellStyle name="常规 8 4 2 3" xfId="1698"/>
    <cellStyle name="常规 8 4 2 3 2" xfId="1699"/>
    <cellStyle name="常规 8 4 2 4" xfId="1700"/>
    <cellStyle name="常规 8 4 3 2" xfId="1701"/>
    <cellStyle name="常规 8 4 3 2 2" xfId="1702"/>
    <cellStyle name="常规 8 4 3 2 2 2" xfId="1703"/>
    <cellStyle name="常规 8 4 3 2 3" xfId="1704"/>
    <cellStyle name="常规 8 4 3 3 2" xfId="1705"/>
    <cellStyle name="常规 8 4 3 4" xfId="1706"/>
    <cellStyle name="常规 8 4 4 2" xfId="1707"/>
    <cellStyle name="常规 8 4 4 3" xfId="1708"/>
    <cellStyle name="常规 8 4 4 3 2" xfId="1709"/>
    <cellStyle name="常规 8 4 4 4" xfId="1710"/>
    <cellStyle name="常规 8 4 5" xfId="1711"/>
    <cellStyle name="常规 8 4 5 2" xfId="1712"/>
    <cellStyle name="常规 8 4 5 2 2" xfId="1713"/>
    <cellStyle name="强调文字颜色 1 2" xfId="1714"/>
    <cellStyle name="常规 8 4 5 3" xfId="1715"/>
    <cellStyle name="常规 8 4 6" xfId="1716"/>
    <cellStyle name="常规 8 4 7" xfId="1717"/>
    <cellStyle name="常规 8 5 2 2" xfId="1718"/>
    <cellStyle name="常规 8 5 2 2 2" xfId="1719"/>
    <cellStyle name="常规 8 5 2 3" xfId="1720"/>
    <cellStyle name="常规 8 5 3" xfId="1721"/>
    <cellStyle name="常规 8 5 3 2" xfId="1722"/>
    <cellStyle name="常规 8 5 4" xfId="1723"/>
    <cellStyle name="常规 8 6 2" xfId="1724"/>
    <cellStyle name="常规 8 6 2 2" xfId="1725"/>
    <cellStyle name="常规 8 6 2 2 2" xfId="1726"/>
    <cellStyle name="常规 8 6 2 3" xfId="1727"/>
    <cellStyle name="常规 8 6 3" xfId="1728"/>
    <cellStyle name="常规 8 6 3 2" xfId="1729"/>
    <cellStyle name="常规 8 6 4" xfId="1730"/>
    <cellStyle name="常规 8 7" xfId="1731"/>
    <cellStyle name="常规 8 7 2 2" xfId="1732"/>
    <cellStyle name="常规 8 7 2 3" xfId="1733"/>
    <cellStyle name="常规 8 7 3" xfId="1734"/>
    <cellStyle name="常规 8 7 3 2" xfId="1735"/>
    <cellStyle name="常规 8 7 4" xfId="1736"/>
    <cellStyle name="常规 8 8" xfId="1737"/>
    <cellStyle name="常规 8 8 2" xfId="1738"/>
    <cellStyle name="常规 8 8 2 2" xfId="1739"/>
    <cellStyle name="常规 8 8 2 3" xfId="1740"/>
    <cellStyle name="常规 8 8 3" xfId="1741"/>
    <cellStyle name="常规 8 8 3 2" xfId="1742"/>
    <cellStyle name="常规 8 8 4" xfId="1743"/>
    <cellStyle name="常规 8 9" xfId="1744"/>
    <cellStyle name="常规 8 9 2" xfId="1745"/>
    <cellStyle name="常规 8 9 2 2" xfId="1746"/>
    <cellStyle name="常规 8 9 2 2 2" xfId="1747"/>
    <cellStyle name="汇总 2 2" xfId="1748"/>
    <cellStyle name="常规 8 9 2 3" xfId="1749"/>
    <cellStyle name="常规 8 9 3" xfId="1750"/>
    <cellStyle name="常规 8 9 3 2" xfId="1751"/>
    <cellStyle name="常规 8 9 4" xfId="1752"/>
    <cellStyle name="常规 9 2 2 2" xfId="1753"/>
    <cellStyle name="常规 9 2 3" xfId="1754"/>
    <cellStyle name="常规 9 3 2" xfId="1755"/>
    <cellStyle name="好 2 2" xfId="1756"/>
    <cellStyle name="好 3" xfId="1757"/>
    <cellStyle name="好 3 2" xfId="1758"/>
    <cellStyle name="好_10永州" xfId="1759"/>
    <cellStyle name="好_12娄底" xfId="1760"/>
    <cellStyle name="好_2015年市本级全口径预算草案 - 副本" xfId="1761"/>
    <cellStyle name="好_2018年地方财政预算表_（城步）" xfId="1762"/>
    <cellStyle name="好_4衡阳" xfId="1763"/>
    <cellStyle name="好_9益阳" xfId="1764"/>
    <cellStyle name="好_附件2 益阳市市级国有资本经营预算表(4)" xfId="1765"/>
    <cellStyle name="好_附件2 益阳市市级国有资本经营预算表(4) 2" xfId="1766"/>
    <cellStyle name="好_附件2 益阳市市级国有资本经营预算表(4) 2 2" xfId="1767"/>
    <cellStyle name="好_附件2 益阳市市级国有资本经营预算表(定稿) 2" xfId="1768"/>
    <cellStyle name="好_附件2 益阳市市级国有资本经营预算表(定稿) 2 2" xfId="1769"/>
    <cellStyle name="好_附件2 益阳市市级国有资本经营预算表(定稿) 3" xfId="1770"/>
    <cellStyle name="好_长沙" xfId="1771"/>
    <cellStyle name="好_长沙 2" xfId="1772"/>
    <cellStyle name="好_长沙 2 2" xfId="1773"/>
    <cellStyle name="好_长沙 2 2 2" xfId="1774"/>
    <cellStyle name="好_长沙 2 3" xfId="1775"/>
    <cellStyle name="好_长沙 3" xfId="1776"/>
    <cellStyle name="好_长沙 3 2" xfId="1777"/>
    <cellStyle name="好_长沙 4" xfId="1778"/>
    <cellStyle name="好_长沙 4 2" xfId="1779"/>
    <cellStyle name="好_长沙 5" xfId="1780"/>
    <cellStyle name="汇总 2" xfId="1781"/>
    <cellStyle name="汇总 3" xfId="1782"/>
    <cellStyle name="汇总 3 2" xfId="1783"/>
    <cellStyle name="汇总 4" xfId="1784"/>
    <cellStyle name="计算 2" xfId="1785"/>
    <cellStyle name="计算 2 2" xfId="1786"/>
    <cellStyle name="计算 3" xfId="1787"/>
    <cellStyle name="计算 4" xfId="1788"/>
    <cellStyle name="解释性文本 3 2" xfId="1789"/>
    <cellStyle name="解释性文本 4" xfId="1790"/>
    <cellStyle name="链接单元格 2" xfId="1791"/>
    <cellStyle name="链接单元格 2 2" xfId="1792"/>
    <cellStyle name="链接单元格 3" xfId="1793"/>
    <cellStyle name="链接单元格 3 2" xfId="1794"/>
    <cellStyle name="链接单元格 4" xfId="1795"/>
    <cellStyle name="千位[0]_E22" xfId="1796"/>
    <cellStyle name="千位_E22" xfId="1797"/>
    <cellStyle name="千位分隔 2" xfId="1798"/>
    <cellStyle name="千位分隔 2 2 2" xfId="1799"/>
    <cellStyle name="千位分隔 2 2 2 2" xfId="1800"/>
    <cellStyle name="千位分隔 2 2 3" xfId="1801"/>
    <cellStyle name="千位分隔 2 3" xfId="1802"/>
    <cellStyle name="千位分隔 2 3 2" xfId="1803"/>
    <cellStyle name="千位分隔 2 4" xfId="1804"/>
    <cellStyle name="千位分隔 3 2 2" xfId="1805"/>
    <cellStyle name="千位分隔 3 2 2 2" xfId="1806"/>
    <cellStyle name="千位分隔 3 2 3" xfId="1807"/>
    <cellStyle name="千位分隔 3 3" xfId="1808"/>
    <cellStyle name="千位分隔 3 3 2" xfId="1809"/>
    <cellStyle name="千位分隔 3 4" xfId="1810"/>
    <cellStyle name="千位分隔 4 2 2" xfId="1811"/>
    <cellStyle name="千位分隔 4 2 3" xfId="1812"/>
    <cellStyle name="千位分隔 4 3" xfId="1813"/>
    <cellStyle name="千位分隔 4 3 2" xfId="1814"/>
    <cellStyle name="千位分隔 4 4" xfId="1815"/>
    <cellStyle name="千位分隔[0] 2 2 2 2" xfId="1816"/>
    <cellStyle name="千位分隔[0] 2 2 2 2 2" xfId="1817"/>
    <cellStyle name="千位分隔[0] 2 2 3" xfId="1818"/>
    <cellStyle name="千位分隔[0] 2 2 3 2" xfId="1819"/>
    <cellStyle name="千位分隔[0] 2 3 2" xfId="1820"/>
    <cellStyle name="千位分隔[0] 2 3 2 2" xfId="1821"/>
    <cellStyle name="千位分隔[0] 2 3 3" xfId="1822"/>
    <cellStyle name="千位分隔[0] 2 4" xfId="1823"/>
    <cellStyle name="千位分隔[0] 2 4 2" xfId="1824"/>
    <cellStyle name="千位分隔[0] 2 5" xfId="1825"/>
    <cellStyle name="千位分隔[0] 2_12娄底" xfId="1826"/>
    <cellStyle name="千位分隔[0] 3 2 2" xfId="1827"/>
    <cellStyle name="千位分隔[0] 3 2 2 2 2" xfId="1828"/>
    <cellStyle name="千位分隔[0] 3 2 2 3" xfId="1829"/>
    <cellStyle name="千位分隔[0] 3 2 3" xfId="1830"/>
    <cellStyle name="千位分隔[0] 3 2 3 2" xfId="1831"/>
    <cellStyle name="千位分隔[0] 3 2 4" xfId="1832"/>
    <cellStyle name="千位分隔[0] 3 3" xfId="1833"/>
    <cellStyle name="千位分隔[0] 3 3 2" xfId="1834"/>
    <cellStyle name="千位分隔[0] 3 3 2 2" xfId="1835"/>
    <cellStyle name="千位分隔[0] 3 3 3" xfId="1836"/>
    <cellStyle name="千位分隔[0] 3 4" xfId="1837"/>
    <cellStyle name="千位分隔[0] 3 4 2" xfId="1838"/>
    <cellStyle name="千位分隔[0] 3 5" xfId="1839"/>
    <cellStyle name="千位分隔[0] 3_12娄底" xfId="1840"/>
    <cellStyle name="千位分隔[0] 4 2" xfId="1841"/>
    <cellStyle name="千位分隔[0] 4 2 2" xfId="1842"/>
    <cellStyle name="千位分隔[0] 4 2 2 2" xfId="1843"/>
    <cellStyle name="千位分隔[0] 4 2 3" xfId="1844"/>
    <cellStyle name="千位分隔[0] 4 3" xfId="1845"/>
    <cellStyle name="千位分隔[0] 4 3 2" xfId="1846"/>
    <cellStyle name="千位分隔[0] 4 4" xfId="1847"/>
    <cellStyle name="千位分隔[0] 4_12娄底" xfId="1848"/>
    <cellStyle name="强调文字颜色 1 2 2" xfId="1849"/>
    <cellStyle name="强调文字颜色 1 3" xfId="1850"/>
    <cellStyle name="强调文字颜色 1 3 2" xfId="1851"/>
    <cellStyle name="强调文字颜色 1 4" xfId="1852"/>
    <cellStyle name="强调文字颜色 2 2" xfId="1853"/>
    <cellStyle name="强调文字颜色 2 2 2" xfId="1854"/>
    <cellStyle name="强调文字颜色 2 3" xfId="1855"/>
    <cellStyle name="强调文字颜色 2 4" xfId="1856"/>
    <cellStyle name="强调文字颜色 3 2" xfId="1857"/>
    <cellStyle name="强调文字颜色 3 2 2" xfId="1858"/>
    <cellStyle name="强调文字颜色 4 2" xfId="1859"/>
    <cellStyle name="强调文字颜色 4 2 2" xfId="1860"/>
    <cellStyle name="强调文字颜色 4 3" xfId="1861"/>
    <cellStyle name="强调文字颜色 4 3 2" xfId="1862"/>
    <cellStyle name="强调文字颜色 4 4" xfId="1863"/>
    <cellStyle name="强调文字颜色 5 2" xfId="1864"/>
    <cellStyle name="强调文字颜色 5 2 2" xfId="1865"/>
    <cellStyle name="强调文字颜色 5 3" xfId="1866"/>
    <cellStyle name="强调文字颜色 5 3 2" xfId="1867"/>
    <cellStyle name="强调文字颜色 5 4" xfId="1868"/>
    <cellStyle name="强调文字颜色 6 2" xfId="1869"/>
    <cellStyle name="强调文字颜色 6 2 2" xfId="1870"/>
    <cellStyle name="强调文字颜色 6 3" xfId="1871"/>
    <cellStyle name="强调文字颜色 6 3 2" xfId="1872"/>
    <cellStyle name="强调文字颜色 6 4" xfId="1873"/>
    <cellStyle name="适中 2" xfId="1874"/>
    <cellStyle name="适中 2 2" xfId="1875"/>
    <cellStyle name="适中 3" xfId="1876"/>
    <cellStyle name="适中 4" xfId="1877"/>
    <cellStyle name="输出 2" xfId="1878"/>
    <cellStyle name="输出 2 2" xfId="1879"/>
    <cellStyle name="输出 3" xfId="1880"/>
    <cellStyle name="输出 3 2" xfId="1881"/>
    <cellStyle name="输出 4" xfId="1882"/>
    <cellStyle name="样式 1" xfId="1883"/>
    <cellStyle name="样式 1 2" xfId="1884"/>
    <cellStyle name="样式 1_9益阳" xfId="1885"/>
    <cellStyle name="注释 2 2 2" xfId="1886"/>
    <cellStyle name="注释 2 3" xfId="1887"/>
    <cellStyle name="注释 3 2 2" xfId="1888"/>
    <cellStyle name="注释 3 3" xfId="1889"/>
    <cellStyle name="注释 4" xfId="1890"/>
    <cellStyle name="常规_Sheet1" xfId="1891"/>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2.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46;&#32418;\&#39044;&#31639;&#25253;&#34920;&#65288;&#19978;&#20132;&#65289;\&#27934;&#21475;-2018&#24180;&#22320;&#26041;&#36130;&#25919;&#39044;&#3163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46;&#32418;\&#39044;&#31639;&#25253;&#34920;&#65288;&#19978;&#20132;&#65289;\&#27934;&#21475;2021&#24180;&#22320;&#26041;&#36130;&#25919;&#39044;&#31639;&#34920;&#65288;&#24102;&#20844;&#24335;&#65292;&#20197;&#27492;&#20026;&#20934;&#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fine"/>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9"/>
  <sheetViews>
    <sheetView topLeftCell="A13" workbookViewId="0">
      <selection activeCell="D27" sqref="D27"/>
    </sheetView>
  </sheetViews>
  <sheetFormatPr defaultColWidth="10" defaultRowHeight="13.5" outlineLevelCol="2"/>
  <cols>
    <col min="1" max="1" width="6.38333333333333" style="385" customWidth="1"/>
    <col min="2" max="2" width="9.88333333333333" style="385" customWidth="1"/>
    <col min="3" max="3" width="52.3833333333333" style="385" customWidth="1"/>
    <col min="4" max="16384" width="10" style="385"/>
  </cols>
  <sheetData>
    <row r="1" ht="32.85" customHeight="1" spans="1:3">
      <c r="A1" s="51"/>
      <c r="B1" s="386" t="s">
        <v>0</v>
      </c>
      <c r="C1" s="386"/>
    </row>
    <row r="2" ht="24.95" customHeight="1" spans="2:3">
      <c r="B2" s="386"/>
      <c r="C2" s="386"/>
    </row>
    <row r="3" ht="31.15" customHeight="1" spans="2:3">
      <c r="B3" s="387" t="s">
        <v>1</v>
      </c>
      <c r="C3" s="387"/>
    </row>
    <row r="4" ht="32.65" customHeight="1" spans="2:3">
      <c r="B4" s="388">
        <v>1</v>
      </c>
      <c r="C4" s="389" t="s">
        <v>2</v>
      </c>
    </row>
    <row r="5" ht="32.65" customHeight="1" spans="2:3">
      <c r="B5" s="388">
        <v>2</v>
      </c>
      <c r="C5" s="390" t="s">
        <v>3</v>
      </c>
    </row>
    <row r="6" ht="32.65" customHeight="1" spans="2:3">
      <c r="B6" s="388">
        <v>3</v>
      </c>
      <c r="C6" s="389" t="s">
        <v>4</v>
      </c>
    </row>
    <row r="7" ht="32.65" customHeight="1" spans="2:3">
      <c r="B7" s="388">
        <v>4</v>
      </c>
      <c r="C7" s="389" t="s">
        <v>5</v>
      </c>
    </row>
    <row r="8" ht="32.65" customHeight="1" spans="2:3">
      <c r="B8" s="388">
        <v>5</v>
      </c>
      <c r="C8" s="389" t="s">
        <v>6</v>
      </c>
    </row>
    <row r="9" ht="32.65" customHeight="1" spans="2:3">
      <c r="B9" s="388">
        <v>6</v>
      </c>
      <c r="C9" s="389" t="s">
        <v>7</v>
      </c>
    </row>
    <row r="10" ht="32.65" customHeight="1" spans="2:3">
      <c r="B10" s="388">
        <v>7</v>
      </c>
      <c r="C10" s="389" t="s">
        <v>8</v>
      </c>
    </row>
    <row r="11" ht="32.65" customHeight="1" spans="2:3">
      <c r="B11" s="388">
        <v>8</v>
      </c>
      <c r="C11" s="389" t="s">
        <v>9</v>
      </c>
    </row>
    <row r="12" ht="32.65" customHeight="1" spans="2:3">
      <c r="B12" s="388">
        <v>9</v>
      </c>
      <c r="C12" s="389" t="s">
        <v>10</v>
      </c>
    </row>
    <row r="13" ht="32.65" customHeight="1" spans="2:3">
      <c r="B13" s="388">
        <v>10</v>
      </c>
      <c r="C13" s="389" t="s">
        <v>11</v>
      </c>
    </row>
    <row r="14" ht="32.65" customHeight="1" spans="2:3">
      <c r="B14" s="388">
        <v>11</v>
      </c>
      <c r="C14" s="389" t="s">
        <v>12</v>
      </c>
    </row>
    <row r="15" ht="32.65" customHeight="1" spans="2:3">
      <c r="B15" s="388">
        <v>12</v>
      </c>
      <c r="C15" s="389" t="s">
        <v>13</v>
      </c>
    </row>
    <row r="16" ht="32.65" customHeight="1" spans="2:3">
      <c r="B16" s="388">
        <v>13</v>
      </c>
      <c r="C16" s="389" t="s">
        <v>14</v>
      </c>
    </row>
    <row r="17" ht="32.65" customHeight="1" spans="2:3">
      <c r="B17" s="388">
        <v>14</v>
      </c>
      <c r="C17" s="389" t="s">
        <v>15</v>
      </c>
    </row>
    <row r="18" ht="32.65" customHeight="1" spans="2:3">
      <c r="B18" s="388">
        <v>15</v>
      </c>
      <c r="C18" s="389" t="s">
        <v>16</v>
      </c>
    </row>
    <row r="19" ht="32.65" customHeight="1" spans="2:3">
      <c r="B19" s="388">
        <v>16</v>
      </c>
      <c r="C19" s="389" t="s">
        <v>17</v>
      </c>
    </row>
    <row r="20" ht="32.65" customHeight="1" spans="2:3">
      <c r="B20" s="388">
        <v>17</v>
      </c>
      <c r="C20" s="389" t="s">
        <v>18</v>
      </c>
    </row>
    <row r="21" ht="32.65" customHeight="1" spans="2:3">
      <c r="B21" s="388">
        <v>18</v>
      </c>
      <c r="C21" s="389" t="s">
        <v>19</v>
      </c>
    </row>
    <row r="22" ht="32.65" customHeight="1" spans="2:3">
      <c r="B22" s="388">
        <v>19</v>
      </c>
      <c r="C22" s="389" t="s">
        <v>20</v>
      </c>
    </row>
    <row r="23" ht="32.65" customHeight="1" spans="2:3">
      <c r="B23" s="388">
        <v>20</v>
      </c>
      <c r="C23" s="389" t="s">
        <v>21</v>
      </c>
    </row>
    <row r="24" ht="32.65" customHeight="1" spans="2:3">
      <c r="B24" s="388">
        <v>21</v>
      </c>
      <c r="C24" s="389" t="s">
        <v>22</v>
      </c>
    </row>
    <row r="25" ht="32.65" customHeight="1" spans="2:3">
      <c r="B25" s="388">
        <v>22</v>
      </c>
      <c r="C25" s="389" t="s">
        <v>23</v>
      </c>
    </row>
    <row r="26" ht="32.65" customHeight="1" spans="2:3">
      <c r="B26" s="388">
        <v>23</v>
      </c>
      <c r="C26" s="389" t="s">
        <v>24</v>
      </c>
    </row>
    <row r="27" ht="32.65" customHeight="1" spans="2:3">
      <c r="B27" s="388">
        <v>24</v>
      </c>
      <c r="C27" s="389" t="s">
        <v>25</v>
      </c>
    </row>
    <row r="28" ht="32.65" customHeight="1" spans="2:3">
      <c r="B28" s="388">
        <v>25</v>
      </c>
      <c r="C28" s="389" t="s">
        <v>26</v>
      </c>
    </row>
    <row r="29" ht="30" customHeight="1"/>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8"/>
  <sheetViews>
    <sheetView showGridLines="0" showZeros="0" workbookViewId="0">
      <pane ySplit="5" topLeftCell="A45" activePane="bottomLeft" state="frozen"/>
      <selection/>
      <selection pane="bottomLeft" activeCell="F5" sqref="F5"/>
    </sheetView>
  </sheetViews>
  <sheetFormatPr defaultColWidth="9" defaultRowHeight="14.25" outlineLevelCol="3"/>
  <cols>
    <col min="1" max="1" width="59.375" style="207" customWidth="1"/>
    <col min="2" max="2" width="20.125" style="207" customWidth="1"/>
    <col min="3" max="3" width="13.5" style="207" customWidth="1"/>
    <col min="4" max="4" width="16.25" style="234" customWidth="1"/>
    <col min="5" max="16380" width="9" style="207"/>
  </cols>
  <sheetData>
    <row r="1" spans="1:4">
      <c r="A1" s="207" t="s">
        <v>2756</v>
      </c>
      <c r="D1" s="235" t="s">
        <v>59</v>
      </c>
    </row>
    <row r="2" s="205" customFormat="1" ht="18" customHeight="1" spans="1:4">
      <c r="A2" s="172" t="s">
        <v>10</v>
      </c>
      <c r="B2" s="172"/>
      <c r="C2" s="172"/>
      <c r="D2" s="210"/>
    </row>
    <row r="3" ht="18" customHeight="1" spans="4:4">
      <c r="D3" s="235" t="s">
        <v>28</v>
      </c>
    </row>
    <row r="4" ht="24" customHeight="1" spans="1:4">
      <c r="A4" s="211" t="s">
        <v>2396</v>
      </c>
      <c r="B4" s="212"/>
      <c r="C4" s="212"/>
      <c r="D4" s="213"/>
    </row>
    <row r="5" ht="28" customHeight="1" spans="1:4">
      <c r="A5" s="214" t="s">
        <v>29</v>
      </c>
      <c r="B5" s="201" t="s">
        <v>30</v>
      </c>
      <c r="C5" s="214" t="s">
        <v>31</v>
      </c>
      <c r="D5" s="215" t="s">
        <v>32</v>
      </c>
    </row>
    <row r="6" s="206" customFormat="1" ht="18" customHeight="1" spans="1:4">
      <c r="A6" s="203" t="s">
        <v>2757</v>
      </c>
      <c r="B6" s="236">
        <f>SUM(B7:B9)</f>
        <v>12</v>
      </c>
      <c r="C6" s="236">
        <f>SUM(C7:C9)</f>
        <v>0</v>
      </c>
      <c r="D6" s="217">
        <f t="shared" ref="D6:D17" si="0">IFERROR(C6/B6,"")</f>
        <v>0</v>
      </c>
    </row>
    <row r="7" s="206" customFormat="1" ht="18" customHeight="1" spans="1:4">
      <c r="A7" s="190" t="s">
        <v>2758</v>
      </c>
      <c r="B7" s="236"/>
      <c r="C7" s="236"/>
      <c r="D7" s="217" t="str">
        <f t="shared" si="0"/>
        <v/>
      </c>
    </row>
    <row r="8" s="206" customFormat="1" ht="18" customHeight="1" spans="1:4">
      <c r="A8" s="190" t="s">
        <v>2759</v>
      </c>
      <c r="B8" s="236">
        <v>12</v>
      </c>
      <c r="C8" s="236"/>
      <c r="D8" s="217">
        <f t="shared" si="0"/>
        <v>0</v>
      </c>
    </row>
    <row r="9" s="206" customFormat="1" ht="18" customHeight="1" spans="1:4">
      <c r="A9" s="190" t="s">
        <v>2760</v>
      </c>
      <c r="B9" s="236"/>
      <c r="C9" s="236"/>
      <c r="D9" s="217" t="str">
        <f t="shared" si="0"/>
        <v/>
      </c>
    </row>
    <row r="10" s="206" customFormat="1" ht="18" customHeight="1" spans="1:4">
      <c r="A10" s="203" t="s">
        <v>2761</v>
      </c>
      <c r="B10" s="236">
        <f>SUM(B11:B13)</f>
        <v>0</v>
      </c>
      <c r="C10" s="236">
        <f>SUM(C11:C13)</f>
        <v>0</v>
      </c>
      <c r="D10" s="217" t="str">
        <f t="shared" si="0"/>
        <v/>
      </c>
    </row>
    <row r="11" s="206" customFormat="1" ht="18" customHeight="1" spans="1:4">
      <c r="A11" s="190" t="s">
        <v>2762</v>
      </c>
      <c r="B11" s="236">
        <v>0</v>
      </c>
      <c r="C11" s="236"/>
      <c r="D11" s="217" t="str">
        <f t="shared" si="0"/>
        <v/>
      </c>
    </row>
    <row r="12" s="206" customFormat="1" ht="18" customHeight="1" spans="1:4">
      <c r="A12" s="190" t="s">
        <v>2763</v>
      </c>
      <c r="B12" s="236">
        <v>0</v>
      </c>
      <c r="C12" s="236"/>
      <c r="D12" s="217" t="str">
        <f t="shared" si="0"/>
        <v/>
      </c>
    </row>
    <row r="13" s="206" customFormat="1" ht="18" customHeight="1" spans="1:4">
      <c r="A13" s="190" t="s">
        <v>2764</v>
      </c>
      <c r="B13" s="236"/>
      <c r="C13" s="236"/>
      <c r="D13" s="217" t="str">
        <f t="shared" si="0"/>
        <v/>
      </c>
    </row>
    <row r="14" s="206" customFormat="1" ht="18" customHeight="1" spans="1:4">
      <c r="A14" s="203" t="s">
        <v>2765</v>
      </c>
      <c r="B14" s="236"/>
      <c r="C14" s="236"/>
      <c r="D14" s="217" t="str">
        <f t="shared" si="0"/>
        <v/>
      </c>
    </row>
    <row r="15" s="206" customFormat="1" ht="18" customHeight="1" spans="1:4">
      <c r="A15" s="203" t="s">
        <v>2766</v>
      </c>
      <c r="B15" s="236"/>
      <c r="C15" s="236"/>
      <c r="D15" s="217" t="str">
        <f t="shared" si="0"/>
        <v/>
      </c>
    </row>
    <row r="16" s="206" customFormat="1" ht="18" customHeight="1" spans="1:4">
      <c r="A16" s="203" t="s">
        <v>2767</v>
      </c>
      <c r="B16" s="236"/>
      <c r="C16" s="236"/>
      <c r="D16" s="217" t="str">
        <f t="shared" si="0"/>
        <v/>
      </c>
    </row>
    <row r="17" s="206" customFormat="1" ht="18" customHeight="1" spans="1:4">
      <c r="A17" s="203" t="s">
        <v>2768</v>
      </c>
      <c r="B17" s="236">
        <f>SUM(B18:B30)</f>
        <v>11829</v>
      </c>
      <c r="C17" s="236">
        <f>SUM(C18:C30)</f>
        <v>3017</v>
      </c>
      <c r="D17" s="217">
        <f t="shared" si="0"/>
        <v>0.255051145489898</v>
      </c>
    </row>
    <row r="18" s="206" customFormat="1" ht="18" customHeight="1" spans="1:4">
      <c r="A18" s="203" t="s">
        <v>2769</v>
      </c>
      <c r="B18" s="236">
        <v>11707</v>
      </c>
      <c r="C18" s="236">
        <v>15</v>
      </c>
      <c r="D18" s="217">
        <f t="shared" ref="D18:D49" si="1">IFERROR(C18/B18,"")</f>
        <v>0.00128128470146066</v>
      </c>
    </row>
    <row r="19" s="206" customFormat="1" ht="18" customHeight="1" spans="1:4">
      <c r="A19" s="203" t="s">
        <v>2770</v>
      </c>
      <c r="B19" s="236"/>
      <c r="C19" s="236">
        <f>SUM(C20:C22)</f>
        <v>0</v>
      </c>
      <c r="D19" s="217" t="str">
        <f t="shared" si="1"/>
        <v/>
      </c>
    </row>
    <row r="20" s="206" customFormat="1" ht="18" customHeight="1" spans="1:4">
      <c r="A20" s="219" t="s">
        <v>2771</v>
      </c>
      <c r="B20" s="236"/>
      <c r="C20" s="236"/>
      <c r="D20" s="217" t="str">
        <f t="shared" si="1"/>
        <v/>
      </c>
    </row>
    <row r="21" s="206" customFormat="1" ht="18" customHeight="1" spans="1:4">
      <c r="A21" s="219" t="s">
        <v>2772</v>
      </c>
      <c r="B21" s="236"/>
      <c r="C21" s="236"/>
      <c r="D21" s="217" t="str">
        <f t="shared" si="1"/>
        <v/>
      </c>
    </row>
    <row r="22" s="206" customFormat="1" ht="18" customHeight="1" spans="1:4">
      <c r="A22" s="219" t="s">
        <v>2773</v>
      </c>
      <c r="B22" s="236"/>
      <c r="C22" s="236"/>
      <c r="D22" s="217" t="str">
        <f t="shared" si="1"/>
        <v/>
      </c>
    </row>
    <row r="23" ht="18" customHeight="1" spans="1:4">
      <c r="A23" s="203" t="s">
        <v>2774</v>
      </c>
      <c r="B23" s="236"/>
      <c r="C23" s="236">
        <v>2402</v>
      </c>
      <c r="D23" s="217" t="str">
        <f t="shared" si="1"/>
        <v/>
      </c>
    </row>
    <row r="24" ht="18" customHeight="1" spans="1:4">
      <c r="A24" s="203" t="s">
        <v>2775</v>
      </c>
      <c r="B24" s="236">
        <v>22</v>
      </c>
      <c r="C24" s="236"/>
      <c r="D24" s="217">
        <f t="shared" si="1"/>
        <v>0</v>
      </c>
    </row>
    <row r="25" ht="18" customHeight="1" spans="1:4">
      <c r="A25" s="203" t="s">
        <v>2776</v>
      </c>
      <c r="B25" s="236">
        <v>100</v>
      </c>
      <c r="C25" s="236">
        <v>600</v>
      </c>
      <c r="D25" s="217">
        <f t="shared" si="1"/>
        <v>6</v>
      </c>
    </row>
    <row r="26" ht="18" customHeight="1" spans="1:4">
      <c r="A26" s="203" t="s">
        <v>2777</v>
      </c>
      <c r="B26" s="236"/>
      <c r="C26" s="236"/>
      <c r="D26" s="217" t="str">
        <f t="shared" si="1"/>
        <v/>
      </c>
    </row>
    <row r="27" ht="18" customHeight="1" spans="1:4">
      <c r="A27" s="203" t="s">
        <v>2778</v>
      </c>
      <c r="B27" s="236"/>
      <c r="C27" s="236"/>
      <c r="D27" s="217" t="str">
        <f t="shared" si="1"/>
        <v/>
      </c>
    </row>
    <row r="28" ht="18" customHeight="1" spans="1:4">
      <c r="A28" s="203" t="s">
        <v>2779</v>
      </c>
      <c r="B28" s="236"/>
      <c r="C28" s="236"/>
      <c r="D28" s="217" t="str">
        <f t="shared" si="1"/>
        <v/>
      </c>
    </row>
    <row r="29" ht="18" customHeight="1" spans="1:4">
      <c r="A29" s="203" t="s">
        <v>2780</v>
      </c>
      <c r="B29" s="236"/>
      <c r="C29" s="236"/>
      <c r="D29" s="217" t="str">
        <f t="shared" si="1"/>
        <v/>
      </c>
    </row>
    <row r="30" ht="18" customHeight="1" spans="1:4">
      <c r="A30" s="218" t="s">
        <v>2781</v>
      </c>
      <c r="B30" s="236"/>
      <c r="C30" s="236"/>
      <c r="D30" s="217" t="str">
        <f t="shared" si="1"/>
        <v/>
      </c>
    </row>
    <row r="31" ht="18" customHeight="1" spans="1:4">
      <c r="A31" s="203" t="s">
        <v>2782</v>
      </c>
      <c r="B31" s="236">
        <f>SUM(B32:B35)</f>
        <v>1502</v>
      </c>
      <c r="C31" s="236">
        <f>SUM(C32:C35)</f>
        <v>2027</v>
      </c>
      <c r="D31" s="217">
        <f t="shared" si="1"/>
        <v>1.34953395472703</v>
      </c>
    </row>
    <row r="32" ht="18" customHeight="1" spans="1:4">
      <c r="A32" s="219" t="s">
        <v>2783</v>
      </c>
      <c r="B32" s="236">
        <v>1493</v>
      </c>
      <c r="C32" s="236">
        <v>2027</v>
      </c>
      <c r="D32" s="217">
        <f t="shared" si="1"/>
        <v>1.357669122572</v>
      </c>
    </row>
    <row r="33" ht="18" customHeight="1" spans="1:4">
      <c r="A33" s="219" t="s">
        <v>2784</v>
      </c>
      <c r="B33" s="236">
        <v>9</v>
      </c>
      <c r="C33" s="236"/>
      <c r="D33" s="217">
        <f t="shared" si="1"/>
        <v>0</v>
      </c>
    </row>
    <row r="34" ht="18" customHeight="1" spans="1:4">
      <c r="A34" s="219" t="s">
        <v>2785</v>
      </c>
      <c r="B34" s="236"/>
      <c r="C34" s="236"/>
      <c r="D34" s="217" t="str">
        <f t="shared" si="1"/>
        <v/>
      </c>
    </row>
    <row r="35" ht="18" customHeight="1" spans="1:4">
      <c r="A35" s="219" t="s">
        <v>2786</v>
      </c>
      <c r="B35" s="236"/>
      <c r="C35" s="236"/>
      <c r="D35" s="217" t="str">
        <f t="shared" si="1"/>
        <v/>
      </c>
    </row>
    <row r="36" ht="18" customHeight="1" spans="1:4">
      <c r="A36" s="190" t="s">
        <v>2787</v>
      </c>
      <c r="B36" s="236">
        <f>B37+B38+B39+B40+B41+B42+B43+B44</f>
        <v>0</v>
      </c>
      <c r="C36" s="236">
        <f>C37+C38+C39+C40+C41+C42+C43+C44</f>
        <v>0</v>
      </c>
      <c r="D36" s="217" t="str">
        <f t="shared" si="1"/>
        <v/>
      </c>
    </row>
    <row r="37" ht="18" customHeight="1" spans="1:4">
      <c r="A37" s="219" t="s">
        <v>2788</v>
      </c>
      <c r="B37" s="236"/>
      <c r="C37" s="236"/>
      <c r="D37" s="217" t="str">
        <f t="shared" si="1"/>
        <v/>
      </c>
    </row>
    <row r="38" ht="18" customHeight="1" spans="1:4">
      <c r="A38" s="219" t="s">
        <v>2789</v>
      </c>
      <c r="B38" s="236"/>
      <c r="C38" s="236"/>
      <c r="D38" s="217" t="str">
        <f t="shared" si="1"/>
        <v/>
      </c>
    </row>
    <row r="39" s="168" customFormat="1" ht="18" customHeight="1" spans="1:4">
      <c r="A39" s="219" t="s">
        <v>2790</v>
      </c>
      <c r="B39" s="236"/>
      <c r="C39" s="236"/>
      <c r="D39" s="217" t="str">
        <f t="shared" si="1"/>
        <v/>
      </c>
    </row>
    <row r="40" ht="18" customHeight="1" spans="1:4">
      <c r="A40" s="219" t="s">
        <v>2791</v>
      </c>
      <c r="B40" s="236"/>
      <c r="C40" s="236"/>
      <c r="D40" s="217" t="str">
        <f t="shared" si="1"/>
        <v/>
      </c>
    </row>
    <row r="41" ht="18" customHeight="1" spans="1:4">
      <c r="A41" s="219" t="s">
        <v>2792</v>
      </c>
      <c r="B41" s="236"/>
      <c r="C41" s="236"/>
      <c r="D41" s="217" t="str">
        <f t="shared" si="1"/>
        <v/>
      </c>
    </row>
    <row r="42" ht="18" customHeight="1" spans="1:4">
      <c r="A42" s="219" t="s">
        <v>2793</v>
      </c>
      <c r="B42" s="236"/>
      <c r="C42" s="236"/>
      <c r="D42" s="217" t="str">
        <f t="shared" si="1"/>
        <v/>
      </c>
    </row>
    <row r="43" ht="18" customHeight="1" spans="1:4">
      <c r="A43" s="219" t="s">
        <v>2794</v>
      </c>
      <c r="B43" s="236"/>
      <c r="C43" s="236"/>
      <c r="D43" s="217" t="str">
        <f t="shared" si="1"/>
        <v/>
      </c>
    </row>
    <row r="44" ht="18" customHeight="1" spans="1:4">
      <c r="A44" s="219" t="s">
        <v>2795</v>
      </c>
      <c r="B44" s="236"/>
      <c r="C44" s="236"/>
      <c r="D44" s="217" t="str">
        <f t="shared" si="1"/>
        <v/>
      </c>
    </row>
    <row r="45" ht="18" customHeight="1" spans="1:4">
      <c r="A45" s="190" t="s">
        <v>2796</v>
      </c>
      <c r="B45" s="236">
        <v>120</v>
      </c>
      <c r="C45" s="236">
        <f>C46</f>
        <v>0</v>
      </c>
      <c r="D45" s="217">
        <f t="shared" si="1"/>
        <v>0</v>
      </c>
    </row>
    <row r="46" ht="18" customHeight="1" spans="1:4">
      <c r="A46" s="219" t="s">
        <v>2797</v>
      </c>
      <c r="B46" s="236"/>
      <c r="C46" s="236"/>
      <c r="D46" s="217" t="str">
        <f t="shared" si="1"/>
        <v/>
      </c>
    </row>
    <row r="47" ht="18" customHeight="1" spans="1:4">
      <c r="A47" s="190" t="s">
        <v>2798</v>
      </c>
      <c r="B47" s="236">
        <f>SUM(B48:B50)</f>
        <v>25276</v>
      </c>
      <c r="C47" s="236">
        <f>SUM(C48:C50)</f>
        <v>5755</v>
      </c>
      <c r="D47" s="217">
        <f t="shared" si="1"/>
        <v>0.227686342775756</v>
      </c>
    </row>
    <row r="48" ht="18" customHeight="1" spans="1:4">
      <c r="A48" s="219" t="s">
        <v>2799</v>
      </c>
      <c r="B48" s="236">
        <v>23623</v>
      </c>
      <c r="C48" s="236">
        <v>5755</v>
      </c>
      <c r="D48" s="217">
        <f t="shared" si="1"/>
        <v>0.243618507386869</v>
      </c>
    </row>
    <row r="49" ht="18" customHeight="1" spans="1:4">
      <c r="A49" s="219" t="s">
        <v>2800</v>
      </c>
      <c r="B49" s="236"/>
      <c r="C49" s="236"/>
      <c r="D49" s="217" t="str">
        <f t="shared" si="1"/>
        <v/>
      </c>
    </row>
    <row r="50" ht="18" customHeight="1" spans="1:4">
      <c r="A50" s="219" t="s">
        <v>2801</v>
      </c>
      <c r="B50" s="236">
        <v>1653</v>
      </c>
      <c r="C50" s="236"/>
      <c r="D50" s="217">
        <f t="shared" ref="D50:D68" si="2">IFERROR(C50/B50,"")</f>
        <v>0</v>
      </c>
    </row>
    <row r="51" ht="18" customHeight="1" spans="1:4">
      <c r="A51" s="190" t="s">
        <v>2802</v>
      </c>
      <c r="B51" s="236">
        <v>9052</v>
      </c>
      <c r="C51" s="236">
        <v>11901</v>
      </c>
      <c r="D51" s="217">
        <f t="shared" si="2"/>
        <v>1.31473707467963</v>
      </c>
    </row>
    <row r="52" ht="18" customHeight="1" spans="1:4">
      <c r="A52" s="190" t="s">
        <v>2803</v>
      </c>
      <c r="B52" s="236"/>
      <c r="C52" s="236"/>
      <c r="D52" s="217" t="str">
        <f t="shared" si="2"/>
        <v/>
      </c>
    </row>
    <row r="53" ht="18" customHeight="1" spans="1:4">
      <c r="A53" s="190" t="s">
        <v>2804</v>
      </c>
      <c r="B53" s="236"/>
      <c r="C53" s="236"/>
      <c r="D53" s="217" t="str">
        <f t="shared" si="2"/>
        <v/>
      </c>
    </row>
    <row r="54" ht="18" customHeight="1" spans="1:4">
      <c r="A54" s="190" t="s">
        <v>2805</v>
      </c>
      <c r="B54" s="236"/>
      <c r="C54" s="236"/>
      <c r="D54" s="217" t="str">
        <f t="shared" si="2"/>
        <v/>
      </c>
    </row>
    <row r="55" ht="18" customHeight="1" spans="1:4">
      <c r="A55" s="190" t="s">
        <v>2806</v>
      </c>
      <c r="B55" s="236"/>
      <c r="C55" s="236"/>
      <c r="D55" s="217" t="str">
        <f t="shared" si="2"/>
        <v/>
      </c>
    </row>
    <row r="56" ht="18" customHeight="1" spans="1:4">
      <c r="A56" s="219"/>
      <c r="B56" s="236"/>
      <c r="C56" s="236"/>
      <c r="D56" s="217" t="str">
        <f t="shared" si="2"/>
        <v/>
      </c>
    </row>
    <row r="57" ht="18" customHeight="1" spans="1:4">
      <c r="A57" s="193" t="s">
        <v>2391</v>
      </c>
      <c r="B57" s="237">
        <f>B6+B10+B14+B17+B31+B36+B45+B47+B51+B52+B53</f>
        <v>47791</v>
      </c>
      <c r="C57" s="237">
        <f>C6+C10+C14+C17+C31+C36+C45+C47+C51+C52+C53</f>
        <v>22700</v>
      </c>
      <c r="D57" s="217">
        <f t="shared" si="2"/>
        <v>0.474984829779666</v>
      </c>
    </row>
    <row r="58" ht="18" customHeight="1" spans="1:4">
      <c r="A58" s="221" t="s">
        <v>2407</v>
      </c>
      <c r="B58" s="237">
        <f>SUM(B59:B66)</f>
        <v>43161</v>
      </c>
      <c r="C58" s="237">
        <f>SUM(C59:C64)</f>
        <v>17300</v>
      </c>
      <c r="D58" s="217">
        <f t="shared" si="2"/>
        <v>0.400824818702069</v>
      </c>
    </row>
    <row r="59" ht="18" customHeight="1" spans="1:4">
      <c r="A59" s="194" t="s">
        <v>2807</v>
      </c>
      <c r="B59" s="236"/>
      <c r="C59" s="236"/>
      <c r="D59" s="217" t="str">
        <f t="shared" si="2"/>
        <v/>
      </c>
    </row>
    <row r="60" ht="18" customHeight="1" spans="1:4">
      <c r="A60" s="194" t="s">
        <v>2808</v>
      </c>
      <c r="B60" s="236">
        <v>34</v>
      </c>
      <c r="C60" s="236"/>
      <c r="D60" s="217">
        <f t="shared" si="2"/>
        <v>0</v>
      </c>
    </row>
    <row r="61" ht="18" customHeight="1" spans="1:4">
      <c r="A61" s="194" t="s">
        <v>2809</v>
      </c>
      <c r="B61" s="236"/>
      <c r="C61" s="236">
        <v>14300</v>
      </c>
      <c r="D61" s="217" t="str">
        <f t="shared" si="2"/>
        <v/>
      </c>
    </row>
    <row r="62" ht="18" customHeight="1" spans="1:4">
      <c r="A62" s="194" t="s">
        <v>2810</v>
      </c>
      <c r="B62" s="236"/>
      <c r="C62" s="236">
        <v>3000</v>
      </c>
      <c r="D62" s="217" t="str">
        <f t="shared" si="2"/>
        <v/>
      </c>
    </row>
    <row r="63" ht="18" customHeight="1" spans="1:4">
      <c r="A63" s="222" t="s">
        <v>2811</v>
      </c>
      <c r="B63" s="236">
        <v>23596</v>
      </c>
      <c r="C63" s="236"/>
      <c r="D63" s="217">
        <f t="shared" si="2"/>
        <v>0</v>
      </c>
    </row>
    <row r="64" ht="18" customHeight="1" spans="1:4">
      <c r="A64" s="222" t="s">
        <v>2812</v>
      </c>
      <c r="B64" s="236"/>
      <c r="C64" s="236"/>
      <c r="D64" s="217" t="str">
        <f t="shared" si="2"/>
        <v/>
      </c>
    </row>
    <row r="65" ht="18" customHeight="1" spans="1:4">
      <c r="A65" s="222" t="s">
        <v>2813</v>
      </c>
      <c r="B65" s="236">
        <v>6204</v>
      </c>
      <c r="C65" s="236"/>
      <c r="D65" s="217">
        <f t="shared" si="2"/>
        <v>0</v>
      </c>
    </row>
    <row r="66" ht="18" customHeight="1" spans="1:4">
      <c r="A66" s="222" t="s">
        <v>2814</v>
      </c>
      <c r="B66" s="236">
        <v>13327</v>
      </c>
      <c r="C66" s="236"/>
      <c r="D66" s="217">
        <f t="shared" si="2"/>
        <v>0</v>
      </c>
    </row>
    <row r="67" ht="18" customHeight="1" spans="1:4">
      <c r="A67" s="222"/>
      <c r="B67" s="236"/>
      <c r="C67" s="236"/>
      <c r="D67" s="217" t="str">
        <f t="shared" si="2"/>
        <v/>
      </c>
    </row>
    <row r="68" ht="18" customHeight="1" spans="1:4">
      <c r="A68" s="229" t="s">
        <v>2391</v>
      </c>
      <c r="B68" s="237">
        <f>B57+B58</f>
        <v>90952</v>
      </c>
      <c r="C68" s="237">
        <f>C57+C58</f>
        <v>40000</v>
      </c>
      <c r="D68" s="217">
        <f t="shared" si="2"/>
        <v>0.439792417978714</v>
      </c>
    </row>
    <row r="69" ht="18" customHeight="1" spans="2:3">
      <c r="B69" s="238"/>
      <c r="C69" s="238"/>
    </row>
    <row r="70" ht="18" customHeight="1" spans="2:3">
      <c r="B70" s="238"/>
      <c r="C70" s="238"/>
    </row>
    <row r="71" ht="18" customHeight="1" spans="2:3">
      <c r="B71" s="238"/>
      <c r="C71" s="238"/>
    </row>
    <row r="72" ht="18" customHeight="1" spans="2:3">
      <c r="B72" s="238"/>
      <c r="C72" s="238"/>
    </row>
    <row r="73" ht="18" customHeight="1" spans="2:3">
      <c r="B73" s="238"/>
      <c r="C73" s="238"/>
    </row>
    <row r="74" ht="18" customHeight="1" spans="2:3">
      <c r="B74" s="238"/>
      <c r="C74" s="238"/>
    </row>
    <row r="75" ht="18" customHeight="1" spans="2:3">
      <c r="B75" s="238"/>
      <c r="C75" s="238"/>
    </row>
    <row r="76" ht="18" customHeight="1" spans="2:3">
      <c r="B76" s="238"/>
      <c r="C76" s="238"/>
    </row>
    <row r="77" ht="18" customHeight="1" spans="2:3">
      <c r="B77" s="238"/>
      <c r="C77" s="238"/>
    </row>
    <row r="78" ht="18" customHeight="1" spans="2:3">
      <c r="B78" s="238"/>
      <c r="C78" s="238"/>
    </row>
    <row r="79" ht="18" customHeight="1" spans="2:3">
      <c r="B79" s="238"/>
      <c r="C79" s="238"/>
    </row>
    <row r="80" ht="18" customHeight="1" spans="2:3">
      <c r="B80" s="238"/>
      <c r="C80" s="238"/>
    </row>
    <row r="81" ht="18" customHeight="1" spans="2:3">
      <c r="B81" s="238"/>
      <c r="C81" s="238"/>
    </row>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sheetData>
  <mergeCells count="2">
    <mergeCell ref="A2:D2"/>
    <mergeCell ref="A4:D4"/>
  </mergeCells>
  <dataValidations count="1">
    <dataValidation type="decimal" operator="between" allowBlank="1" showInputMessage="1" showErrorMessage="1" sqref="B65:B66">
      <formula1>-99999999999999</formula1>
      <formula2>99999999999999</formula2>
    </dataValidation>
  </dataValidations>
  <printOptions horizontalCentered="1"/>
  <pageMargins left="0.471527777777778" right="0.471527777777778" top="0.393055555555556" bottom="0.275" header="0.118055555555556" footer="0.118055555555556"/>
  <pageSetup paperSize="9" scale="6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0"/>
  <sheetViews>
    <sheetView showGridLines="0" showZeros="0" workbookViewId="0">
      <pane ySplit="5" topLeftCell="A30" activePane="bottomLeft" state="frozen"/>
      <selection/>
      <selection pane="bottomLeft" activeCell="A37" sqref="A37"/>
    </sheetView>
  </sheetViews>
  <sheetFormatPr defaultColWidth="9" defaultRowHeight="13.5" outlineLevelCol="3"/>
  <cols>
    <col min="1" max="1" width="47.75" style="207" customWidth="1"/>
    <col min="2" max="4" width="19.5" style="208" customWidth="1"/>
    <col min="5" max="16384" width="9" style="207"/>
  </cols>
  <sheetData>
    <row r="1" ht="14.25" spans="1:1">
      <c r="A1" s="224" t="s">
        <v>2815</v>
      </c>
    </row>
    <row r="2" s="205" customFormat="1" ht="30" customHeight="1" spans="1:4">
      <c r="A2" s="225" t="s">
        <v>11</v>
      </c>
      <c r="B2" s="225"/>
      <c r="C2" s="225"/>
      <c r="D2" s="225"/>
    </row>
    <row r="3" ht="18" customHeight="1" spans="4:4">
      <c r="D3" s="226" t="s">
        <v>28</v>
      </c>
    </row>
    <row r="4" ht="31.5" customHeight="1" spans="1:4">
      <c r="A4" s="211" t="s">
        <v>2395</v>
      </c>
      <c r="B4" s="212"/>
      <c r="C4" s="212"/>
      <c r="D4" s="227"/>
    </row>
    <row r="5" ht="35.25" customHeight="1" spans="1:4">
      <c r="A5" s="214" t="s">
        <v>29</v>
      </c>
      <c r="B5" s="201" t="s">
        <v>30</v>
      </c>
      <c r="C5" s="214" t="s">
        <v>31</v>
      </c>
      <c r="D5" s="201" t="s">
        <v>32</v>
      </c>
    </row>
    <row r="6" s="206" customFormat="1" ht="23" customHeight="1" spans="1:4">
      <c r="A6" s="182" t="s">
        <v>2721</v>
      </c>
      <c r="B6" s="216">
        <f>表八!B6</f>
        <v>0</v>
      </c>
      <c r="C6" s="216">
        <f>表八!C6</f>
        <v>0</v>
      </c>
      <c r="D6" s="228"/>
    </row>
    <row r="7" s="206" customFormat="1" ht="23" customHeight="1" spans="1:4">
      <c r="A7" s="182" t="s">
        <v>2722</v>
      </c>
      <c r="B7" s="216">
        <f>表八!B7</f>
        <v>0</v>
      </c>
      <c r="C7" s="216">
        <f>表八!C7</f>
        <v>0</v>
      </c>
      <c r="D7" s="228"/>
    </row>
    <row r="8" s="206" customFormat="1" ht="23" customHeight="1" spans="1:4">
      <c r="A8" s="182" t="s">
        <v>2723</v>
      </c>
      <c r="B8" s="216">
        <f>表八!B8</f>
        <v>0</v>
      </c>
      <c r="C8" s="216">
        <f>表八!C8</f>
        <v>0</v>
      </c>
      <c r="D8" s="228"/>
    </row>
    <row r="9" s="206" customFormat="1" ht="23" customHeight="1" spans="1:4">
      <c r="A9" s="182" t="s">
        <v>2724</v>
      </c>
      <c r="B9" s="216">
        <f>表八!B9</f>
        <v>0</v>
      </c>
      <c r="C9" s="216">
        <f>表八!C9</f>
        <v>0</v>
      </c>
      <c r="D9" s="228"/>
    </row>
    <row r="10" s="206" customFormat="1" ht="23" customHeight="1" spans="1:4">
      <c r="A10" s="182" t="s">
        <v>2725</v>
      </c>
      <c r="B10" s="216">
        <f>表八!B10</f>
        <v>0</v>
      </c>
      <c r="C10" s="216">
        <f>表八!C10</f>
        <v>0</v>
      </c>
      <c r="D10" s="228"/>
    </row>
    <row r="11" s="206" customFormat="1" ht="23" customHeight="1" spans="1:4">
      <c r="A11" s="182" t="s">
        <v>2726</v>
      </c>
      <c r="B11" s="216">
        <f>表八!B11</f>
        <v>5917</v>
      </c>
      <c r="C11" s="216">
        <f>表八!C11</f>
        <v>25400</v>
      </c>
      <c r="D11" s="228">
        <f>C11/B11</f>
        <v>4.29271590332939</v>
      </c>
    </row>
    <row r="12" s="206" customFormat="1" ht="23" customHeight="1" spans="1:4">
      <c r="A12" s="189" t="s">
        <v>2727</v>
      </c>
      <c r="B12" s="216">
        <f>表八!B12</f>
        <v>3722</v>
      </c>
      <c r="C12" s="216">
        <f>表八!C12</f>
        <v>25400</v>
      </c>
      <c r="D12" s="228">
        <f>C12/B12</f>
        <v>6.82428801719506</v>
      </c>
    </row>
    <row r="13" s="206" customFormat="1" ht="23" customHeight="1" spans="1:4">
      <c r="A13" s="189" t="s">
        <v>2728</v>
      </c>
      <c r="B13" s="216">
        <f>表八!B13</f>
        <v>580</v>
      </c>
      <c r="C13" s="216">
        <f>表八!C13</f>
        <v>0</v>
      </c>
      <c r="D13" s="228"/>
    </row>
    <row r="14" s="206" customFormat="1" ht="23" customHeight="1" spans="1:4">
      <c r="A14" s="189" t="s">
        <v>2729</v>
      </c>
      <c r="B14" s="216">
        <f>表八!B14</f>
        <v>1524</v>
      </c>
      <c r="C14" s="216">
        <f>表八!C14</f>
        <v>0</v>
      </c>
      <c r="D14" s="228"/>
    </row>
    <row r="15" s="206" customFormat="1" ht="23" customHeight="1" spans="1:4">
      <c r="A15" s="189" t="s">
        <v>2730</v>
      </c>
      <c r="B15" s="216">
        <f>表八!B15</f>
        <v>-4</v>
      </c>
      <c r="C15" s="216">
        <f>表八!C15</f>
        <v>0</v>
      </c>
      <c r="D15" s="228"/>
    </row>
    <row r="16" s="206" customFormat="1" ht="23" customHeight="1" spans="1:4">
      <c r="A16" s="189" t="s">
        <v>2731</v>
      </c>
      <c r="B16" s="216">
        <f>表八!B16</f>
        <v>95</v>
      </c>
      <c r="C16" s="216">
        <f>表八!C16</f>
        <v>0</v>
      </c>
      <c r="D16" s="228"/>
    </row>
    <row r="17" s="206" customFormat="1" ht="23" customHeight="1" spans="1:4">
      <c r="A17" s="182" t="s">
        <v>2732</v>
      </c>
      <c r="B17" s="216">
        <f>表八!B17</f>
        <v>0</v>
      </c>
      <c r="C17" s="216">
        <f>表八!C17</f>
        <v>0</v>
      </c>
      <c r="D17" s="228"/>
    </row>
    <row r="18" s="206" customFormat="1" ht="23" customHeight="1" spans="1:4">
      <c r="A18" s="182" t="s">
        <v>2733</v>
      </c>
      <c r="B18" s="216">
        <f>表八!B18</f>
        <v>0</v>
      </c>
      <c r="C18" s="216">
        <f>表八!C18</f>
        <v>0</v>
      </c>
      <c r="D18" s="228"/>
    </row>
    <row r="19" s="206" customFormat="1" ht="23" customHeight="1" spans="1:4">
      <c r="A19" s="189" t="s">
        <v>2734</v>
      </c>
      <c r="B19" s="216">
        <f>表八!B19</f>
        <v>0</v>
      </c>
      <c r="C19" s="216">
        <f>表八!C19</f>
        <v>0</v>
      </c>
      <c r="D19" s="228"/>
    </row>
    <row r="20" s="206" customFormat="1" ht="23" customHeight="1" spans="1:4">
      <c r="A20" s="189" t="s">
        <v>2735</v>
      </c>
      <c r="B20" s="216">
        <f>表八!B20</f>
        <v>0</v>
      </c>
      <c r="C20" s="216">
        <f>表八!C20</f>
        <v>0</v>
      </c>
      <c r="D20" s="228"/>
    </row>
    <row r="21" s="206" customFormat="1" ht="23" customHeight="1" spans="1:4">
      <c r="A21" s="182" t="s">
        <v>2736</v>
      </c>
      <c r="B21" s="216">
        <f>表八!B21</f>
        <v>384</v>
      </c>
      <c r="C21" s="216">
        <f>表八!C21</f>
        <v>600</v>
      </c>
      <c r="D21" s="228"/>
    </row>
    <row r="22" s="206" customFormat="1" ht="23" customHeight="1" spans="1:4">
      <c r="A22" s="182" t="s">
        <v>2737</v>
      </c>
      <c r="B22" s="216">
        <f>表八!B22</f>
        <v>0</v>
      </c>
      <c r="C22" s="216">
        <f>表八!C22</f>
        <v>0</v>
      </c>
      <c r="D22" s="228"/>
    </row>
    <row r="23" ht="23" customHeight="1" spans="1:4">
      <c r="A23" s="182" t="s">
        <v>2738</v>
      </c>
      <c r="B23" s="216">
        <f>表八!B23</f>
        <v>0</v>
      </c>
      <c r="C23" s="216">
        <f>表八!C23</f>
        <v>0</v>
      </c>
      <c r="D23" s="228"/>
    </row>
    <row r="24" ht="23" customHeight="1" spans="1:4">
      <c r="A24" s="182" t="s">
        <v>2739</v>
      </c>
      <c r="B24" s="216">
        <f>表八!B24</f>
        <v>0</v>
      </c>
      <c r="C24" s="216">
        <f>表八!C24</f>
        <v>0</v>
      </c>
      <c r="D24" s="228"/>
    </row>
    <row r="25" ht="23" customHeight="1" spans="1:4">
      <c r="A25" s="182" t="s">
        <v>2740</v>
      </c>
      <c r="B25" s="216">
        <f>表八!B25</f>
        <v>763</v>
      </c>
      <c r="C25" s="216">
        <f>表八!C25</f>
        <v>0</v>
      </c>
      <c r="D25" s="228"/>
    </row>
    <row r="26" ht="23" customHeight="1" spans="1:4">
      <c r="A26" s="182" t="s">
        <v>2741</v>
      </c>
      <c r="B26" s="216">
        <f>表八!B26</f>
        <v>0</v>
      </c>
      <c r="C26" s="216">
        <f>表八!C26</f>
        <v>0</v>
      </c>
      <c r="D26" s="228"/>
    </row>
    <row r="27" ht="23" customHeight="1" spans="1:4">
      <c r="A27" s="189" t="s">
        <v>2742</v>
      </c>
      <c r="B27" s="216">
        <f>表八!B27</f>
        <v>0</v>
      </c>
      <c r="C27" s="216">
        <f>表八!C27</f>
        <v>0</v>
      </c>
      <c r="D27" s="228"/>
    </row>
    <row r="28" ht="23" customHeight="1" spans="1:4">
      <c r="A28" s="189" t="s">
        <v>2743</v>
      </c>
      <c r="B28" s="216">
        <f>表八!B28</f>
        <v>0</v>
      </c>
      <c r="C28" s="216">
        <f>表八!C28</f>
        <v>0</v>
      </c>
      <c r="D28" s="228"/>
    </row>
    <row r="29" ht="23" customHeight="1" spans="1:4">
      <c r="A29" s="189" t="s">
        <v>2744</v>
      </c>
      <c r="B29" s="216">
        <f>表八!B29</f>
        <v>0</v>
      </c>
      <c r="C29" s="216">
        <f>表八!C29</f>
        <v>0</v>
      </c>
      <c r="D29" s="228"/>
    </row>
    <row r="30" ht="23" customHeight="1" spans="1:4">
      <c r="A30" s="189" t="s">
        <v>2745</v>
      </c>
      <c r="B30" s="216">
        <f>表八!B30</f>
        <v>0</v>
      </c>
      <c r="C30" s="216">
        <f>表八!C30</f>
        <v>0</v>
      </c>
      <c r="D30" s="228"/>
    </row>
    <row r="31" ht="23" customHeight="1" spans="1:4">
      <c r="A31" s="189" t="s">
        <v>2746</v>
      </c>
      <c r="B31" s="216">
        <f>表八!B31</f>
        <v>0</v>
      </c>
      <c r="C31" s="216">
        <f>表八!C31</f>
        <v>0</v>
      </c>
      <c r="D31" s="228"/>
    </row>
    <row r="32" ht="23" customHeight="1" spans="1:4">
      <c r="A32" s="182" t="s">
        <v>2747</v>
      </c>
      <c r="B32" s="216">
        <f>表八!B32</f>
        <v>0</v>
      </c>
      <c r="C32" s="216">
        <f>表八!C32</f>
        <v>0</v>
      </c>
      <c r="D32" s="228" t="e">
        <f>C32/B32</f>
        <v>#DIV/0!</v>
      </c>
    </row>
    <row r="33" ht="23" customHeight="1" spans="1:4">
      <c r="A33" s="189" t="s">
        <v>2748</v>
      </c>
      <c r="B33" s="216">
        <f>表八!B33</f>
        <v>0</v>
      </c>
      <c r="C33" s="216">
        <f>表八!C33</f>
        <v>0</v>
      </c>
      <c r="D33" s="183"/>
    </row>
    <row r="34" ht="23" customHeight="1" spans="1:4">
      <c r="A34" s="189"/>
      <c r="B34" s="183"/>
      <c r="C34" s="183"/>
      <c r="D34" s="183"/>
    </row>
    <row r="35" ht="23" customHeight="1" spans="1:4">
      <c r="A35" s="194"/>
      <c r="B35" s="183"/>
      <c r="C35" s="183"/>
      <c r="D35" s="183"/>
    </row>
    <row r="36" ht="23" customHeight="1" spans="1:4">
      <c r="A36" s="194"/>
      <c r="B36" s="183"/>
      <c r="C36" s="183"/>
      <c r="D36" s="183"/>
    </row>
    <row r="37" ht="23" customHeight="1" spans="1:4">
      <c r="A37" s="229" t="s">
        <v>60</v>
      </c>
      <c r="B37" s="223">
        <f>B6+B7+B8+B9+B10+B11+B17+B18+B21+B22+B23+B24+B25+B26+B32+B33</f>
        <v>7064</v>
      </c>
      <c r="C37" s="230">
        <f>C6+C7+C8+C9+C10+C11+C17+C18+C21+C22+C23+C24+C25+C26+C32+C33</f>
        <v>26000</v>
      </c>
      <c r="D37" s="228">
        <f t="shared" ref="D37:D39" si="0">C37/B37</f>
        <v>3.6806342015855</v>
      </c>
    </row>
    <row r="38" ht="23" customHeight="1" spans="1:4">
      <c r="A38" s="231" t="s">
        <v>2405</v>
      </c>
      <c r="B38" s="230">
        <f>B39+B40+B41+B42+B44+B45</f>
        <v>83888</v>
      </c>
      <c r="C38" s="223">
        <f>C39+C40+C41+C42+C44+C45</f>
        <v>14000</v>
      </c>
      <c r="D38" s="228">
        <f t="shared" si="0"/>
        <v>0.166889185580774</v>
      </c>
    </row>
    <row r="39" ht="23" customHeight="1" spans="1:4">
      <c r="A39" s="189" t="s">
        <v>2749</v>
      </c>
      <c r="B39" s="216">
        <f>表八!B37</f>
        <v>4509</v>
      </c>
      <c r="C39" s="216">
        <f>表八!C37</f>
        <v>4600</v>
      </c>
      <c r="D39" s="228">
        <f t="shared" si="0"/>
        <v>1.02018185850521</v>
      </c>
    </row>
    <row r="40" ht="23" customHeight="1" spans="1:4">
      <c r="A40" s="189" t="s">
        <v>2750</v>
      </c>
      <c r="B40" s="216">
        <f>表八!B38</f>
        <v>0</v>
      </c>
      <c r="C40" s="216">
        <f>表八!C38</f>
        <v>0</v>
      </c>
      <c r="D40" s="228"/>
    </row>
    <row r="41" ht="23" customHeight="1" spans="1:4">
      <c r="A41" s="189" t="s">
        <v>2751</v>
      </c>
      <c r="B41" s="216">
        <f>表八!B39</f>
        <v>16127</v>
      </c>
      <c r="C41" s="216">
        <f>表八!C39</f>
        <v>9400</v>
      </c>
      <c r="D41" s="228">
        <f>C41/B41</f>
        <v>0.582873442053699</v>
      </c>
    </row>
    <row r="42" ht="23" customHeight="1" spans="1:4">
      <c r="A42" s="189" t="s">
        <v>2752</v>
      </c>
      <c r="B42" s="216">
        <f>表八!B40</f>
        <v>21952</v>
      </c>
      <c r="C42" s="216">
        <f>表八!C40</f>
        <v>0</v>
      </c>
      <c r="D42" s="228"/>
    </row>
    <row r="43" ht="23" customHeight="1" spans="1:4">
      <c r="A43" s="189" t="s">
        <v>2753</v>
      </c>
      <c r="B43" s="216">
        <f>表八!B41</f>
        <v>0</v>
      </c>
      <c r="C43" s="216">
        <f>表八!C41</f>
        <v>0</v>
      </c>
      <c r="D43" s="228"/>
    </row>
    <row r="44" ht="23" customHeight="1" spans="1:4">
      <c r="A44" s="232" t="s">
        <v>2754</v>
      </c>
      <c r="B44" s="216">
        <f>表八!B42</f>
        <v>0</v>
      </c>
      <c r="C44" s="216">
        <f>表八!C42</f>
        <v>0</v>
      </c>
      <c r="D44" s="228"/>
    </row>
    <row r="45" ht="23" customHeight="1" spans="1:4">
      <c r="A45" s="232" t="s">
        <v>2755</v>
      </c>
      <c r="B45" s="216">
        <f>表八!B43</f>
        <v>41300</v>
      </c>
      <c r="C45" s="216">
        <f>表八!C43</f>
        <v>0</v>
      </c>
      <c r="D45" s="228">
        <f>C45/B45</f>
        <v>0</v>
      </c>
    </row>
    <row r="46" ht="23" customHeight="1" spans="1:4">
      <c r="A46" s="232"/>
      <c r="B46" s="233"/>
      <c r="C46" s="233"/>
      <c r="D46" s="228"/>
    </row>
    <row r="47" ht="23" customHeight="1" spans="1:4">
      <c r="A47" s="229" t="s">
        <v>2651</v>
      </c>
      <c r="B47" s="230">
        <f>B37+B38</f>
        <v>90952</v>
      </c>
      <c r="C47" s="230">
        <f>C37+C38</f>
        <v>40000</v>
      </c>
      <c r="D47" s="228">
        <f>C47/B47</f>
        <v>0.439792417978714</v>
      </c>
    </row>
    <row r="48" ht="23" customHeight="1"/>
    <row r="49" ht="23" customHeight="1"/>
    <row r="50" ht="23" customHeight="1"/>
  </sheetData>
  <mergeCells count="2">
    <mergeCell ref="A2:D2"/>
    <mergeCell ref="A4:D4"/>
  </mergeCells>
  <printOptions horizontalCentered="1"/>
  <pageMargins left="0.471527777777778" right="0.471527777777778" top="0.393055555555556" bottom="0.275" header="0.118055555555556" footer="0.118055555555556"/>
  <pageSetup paperSize="9" scale="6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63"/>
  <sheetViews>
    <sheetView showGridLines="0" showZeros="0" workbookViewId="0">
      <pane ySplit="5" topLeftCell="A236" activePane="bottomLeft" state="frozen"/>
      <selection/>
      <selection pane="bottomLeft" activeCell="D251" sqref="D251"/>
    </sheetView>
  </sheetViews>
  <sheetFormatPr defaultColWidth="9" defaultRowHeight="14.25" outlineLevelCol="3"/>
  <cols>
    <col min="1" max="1" width="60.75" style="207" customWidth="1"/>
    <col min="2" max="3" width="17.75" style="208" customWidth="1"/>
    <col min="4" max="4" width="17.75" style="209" customWidth="1"/>
    <col min="5" max="16380" width="9" style="207"/>
  </cols>
  <sheetData>
    <row r="1" spans="1:4">
      <c r="A1" s="207" t="s">
        <v>2816</v>
      </c>
      <c r="D1" s="209" t="s">
        <v>59</v>
      </c>
    </row>
    <row r="2" s="205" customFormat="1" ht="21" customHeight="1" spans="1:4">
      <c r="A2" s="172" t="s">
        <v>12</v>
      </c>
      <c r="B2" s="172"/>
      <c r="C2" s="172"/>
      <c r="D2" s="210"/>
    </row>
    <row r="3" ht="18" customHeight="1" spans="4:4">
      <c r="D3" s="209" t="s">
        <v>28</v>
      </c>
    </row>
    <row r="4" ht="31.5" customHeight="1" spans="1:4">
      <c r="A4" s="211" t="s">
        <v>2396</v>
      </c>
      <c r="B4" s="212"/>
      <c r="C4" s="212"/>
      <c r="D4" s="213"/>
    </row>
    <row r="5" ht="35.25" customHeight="1" spans="1:4">
      <c r="A5" s="214" t="s">
        <v>29</v>
      </c>
      <c r="B5" s="201" t="s">
        <v>30</v>
      </c>
      <c r="C5" s="214" t="s">
        <v>31</v>
      </c>
      <c r="D5" s="215" t="s">
        <v>32</v>
      </c>
    </row>
    <row r="6" s="206" customFormat="1" ht="18" customHeight="1" spans="1:4">
      <c r="A6" s="203" t="s">
        <v>2757</v>
      </c>
      <c r="B6" s="216">
        <f>IFERROR(INDEX(表九!B:B,MATCH(A6,表九!A:A,0)),"")</f>
        <v>12</v>
      </c>
      <c r="C6" s="216">
        <f>IFERROR(INDEX(表九!C:C,MATCH(A6,表九!A:A,0)),"")</f>
        <v>0</v>
      </c>
      <c r="D6" s="217">
        <f t="shared" ref="D6:D25" si="0">IFERROR(C6/B6,"")</f>
        <v>0</v>
      </c>
    </row>
    <row r="7" s="206" customFormat="1" ht="18" customHeight="1" spans="1:4">
      <c r="A7" s="190" t="s">
        <v>2758</v>
      </c>
      <c r="B7" s="216">
        <f>IFERROR(INDEX(表九!B:B,MATCH(A7,表九!A:A,0)),"")</f>
        <v>0</v>
      </c>
      <c r="C7" s="216">
        <f>IFERROR(INDEX(表九!C:C,MATCH(A7,表九!A:A,0)),"")</f>
        <v>0</v>
      </c>
      <c r="D7" s="217" t="str">
        <f t="shared" si="0"/>
        <v/>
      </c>
    </row>
    <row r="8" s="206" customFormat="1" ht="18" customHeight="1" spans="1:4">
      <c r="A8" s="190" t="s">
        <v>2817</v>
      </c>
      <c r="B8" s="216" t="str">
        <f>IFERROR(INDEX(表九!B:B,MATCH(A8,表九!A:A,0)),"")</f>
        <v/>
      </c>
      <c r="C8" s="216" t="str">
        <f>IFERROR(INDEX(表九!C:C,MATCH(A8,表九!A:A,0)),"")</f>
        <v/>
      </c>
      <c r="D8" s="217" t="str">
        <f t="shared" si="0"/>
        <v/>
      </c>
    </row>
    <row r="9" s="206" customFormat="1" ht="18" customHeight="1" spans="1:4">
      <c r="A9" s="190" t="s">
        <v>2818</v>
      </c>
      <c r="B9" s="216" t="str">
        <f>IFERROR(INDEX(表九!B:B,MATCH(A9,表九!A:A,0)),"")</f>
        <v/>
      </c>
      <c r="C9" s="216" t="str">
        <f>IFERROR(INDEX(表九!C:C,MATCH(A9,表九!A:A,0)),"")</f>
        <v/>
      </c>
      <c r="D9" s="217" t="str">
        <f t="shared" si="0"/>
        <v/>
      </c>
    </row>
    <row r="10" s="206" customFormat="1" ht="18" customHeight="1" spans="1:4">
      <c r="A10" s="190" t="s">
        <v>2819</v>
      </c>
      <c r="B10" s="216" t="str">
        <f>IFERROR(INDEX(表九!B:B,MATCH(A10,表九!A:A,0)),"")</f>
        <v/>
      </c>
      <c r="C10" s="216" t="str">
        <f>IFERROR(INDEX(表九!C:C,MATCH(A10,表九!A:A,0)),"")</f>
        <v/>
      </c>
      <c r="D10" s="217" t="str">
        <f t="shared" si="0"/>
        <v/>
      </c>
    </row>
    <row r="11" s="206" customFormat="1" ht="18" customHeight="1" spans="1:4">
      <c r="A11" s="190" t="s">
        <v>2820</v>
      </c>
      <c r="B11" s="216" t="str">
        <f>IFERROR(INDEX(表九!B:B,MATCH(A11,表九!A:A,0)),"")</f>
        <v/>
      </c>
      <c r="C11" s="216" t="str">
        <f>IFERROR(INDEX(表九!C:C,MATCH(A11,表九!A:A,0)),"")</f>
        <v/>
      </c>
      <c r="D11" s="217" t="str">
        <f t="shared" si="0"/>
        <v/>
      </c>
    </row>
    <row r="12" s="206" customFormat="1" ht="18" customHeight="1" spans="1:4">
      <c r="A12" s="190" t="s">
        <v>2821</v>
      </c>
      <c r="B12" s="216" t="str">
        <f>IFERROR(INDEX(表九!B:B,MATCH(A12,表九!A:A,0)),"")</f>
        <v/>
      </c>
      <c r="C12" s="216" t="str">
        <f>IFERROR(INDEX(表九!C:C,MATCH(A12,表九!A:A,0)),"")</f>
        <v/>
      </c>
      <c r="D12" s="217" t="str">
        <f t="shared" si="0"/>
        <v/>
      </c>
    </row>
    <row r="13" s="206" customFormat="1" ht="18" customHeight="1" spans="1:4">
      <c r="A13" s="190" t="s">
        <v>2759</v>
      </c>
      <c r="B13" s="216">
        <f>IFERROR(INDEX(表九!B:B,MATCH(A13,表九!A:A,0)),"")</f>
        <v>12</v>
      </c>
      <c r="C13" s="216">
        <f>IFERROR(INDEX(表九!C:C,MATCH(A13,表九!A:A,0)),"")</f>
        <v>0</v>
      </c>
      <c r="D13" s="217">
        <f t="shared" si="0"/>
        <v>0</v>
      </c>
    </row>
    <row r="14" s="206" customFormat="1" ht="18" customHeight="1" spans="1:4">
      <c r="A14" s="190" t="s">
        <v>2822</v>
      </c>
      <c r="B14" s="216" t="str">
        <f>IFERROR(INDEX(表九!B:B,MATCH(A14,表九!A:A,0)),"")</f>
        <v/>
      </c>
      <c r="C14" s="216" t="str">
        <f>IFERROR(INDEX(表九!C:C,MATCH(A14,表九!A:A,0)),"")</f>
        <v/>
      </c>
      <c r="D14" s="217" t="str">
        <f t="shared" si="0"/>
        <v/>
      </c>
    </row>
    <row r="15" s="206" customFormat="1" ht="18" customHeight="1" spans="1:4">
      <c r="A15" s="190" t="s">
        <v>2823</v>
      </c>
      <c r="B15" s="216" t="str">
        <f>IFERROR(INDEX(表九!B:B,MATCH(A15,表九!A:A,0)),"")</f>
        <v/>
      </c>
      <c r="C15" s="216" t="str">
        <f>IFERROR(INDEX(表九!C:C,MATCH(A15,表九!A:A,0)),"")</f>
        <v/>
      </c>
      <c r="D15" s="217" t="str">
        <f t="shared" si="0"/>
        <v/>
      </c>
    </row>
    <row r="16" s="206" customFormat="1" ht="18" customHeight="1" spans="1:4">
      <c r="A16" s="190" t="s">
        <v>2824</v>
      </c>
      <c r="B16" s="216" t="str">
        <f>IFERROR(INDEX(表九!B:B,MATCH(A16,表九!A:A,0)),"")</f>
        <v/>
      </c>
      <c r="C16" s="216" t="str">
        <f>IFERROR(INDEX(表九!C:C,MATCH(A16,表九!A:A,0)),"")</f>
        <v/>
      </c>
      <c r="D16" s="217" t="str">
        <f t="shared" si="0"/>
        <v/>
      </c>
    </row>
    <row r="17" s="206" customFormat="1" ht="18" customHeight="1" spans="1:4">
      <c r="A17" s="190" t="s">
        <v>2825</v>
      </c>
      <c r="B17" s="216" t="str">
        <f>IFERROR(INDEX(表九!B:B,MATCH(A17,表九!A:A,0)),"")</f>
        <v/>
      </c>
      <c r="C17" s="216" t="str">
        <f>IFERROR(INDEX(表九!C:C,MATCH(A17,表九!A:A,0)),"")</f>
        <v/>
      </c>
      <c r="D17" s="217" t="str">
        <f t="shared" si="0"/>
        <v/>
      </c>
    </row>
    <row r="18" s="206" customFormat="1" ht="18" customHeight="1" spans="1:4">
      <c r="A18" s="190" t="s">
        <v>2826</v>
      </c>
      <c r="B18" s="216" t="str">
        <f>IFERROR(INDEX(表九!B:B,MATCH(A18,表九!A:A,0)),"")</f>
        <v/>
      </c>
      <c r="C18" s="216" t="str">
        <f>IFERROR(INDEX(表九!C:C,MATCH(A18,表九!A:A,0)),"")</f>
        <v/>
      </c>
      <c r="D18" s="217" t="str">
        <f t="shared" si="0"/>
        <v/>
      </c>
    </row>
    <row r="19" s="206" customFormat="1" ht="18" customHeight="1" spans="1:4">
      <c r="A19" s="190" t="s">
        <v>2760</v>
      </c>
      <c r="B19" s="216">
        <f>IFERROR(INDEX(表九!B:B,MATCH(A19,表九!A:A,0)),"")</f>
        <v>0</v>
      </c>
      <c r="C19" s="216">
        <f>IFERROR(INDEX(表九!C:C,MATCH(A19,表九!A:A,0)),"")</f>
        <v>0</v>
      </c>
      <c r="D19" s="217" t="str">
        <f t="shared" si="0"/>
        <v/>
      </c>
    </row>
    <row r="20" s="206" customFormat="1" ht="18" customHeight="1" spans="1:4">
      <c r="A20" s="218" t="s">
        <v>2827</v>
      </c>
      <c r="B20" s="216" t="str">
        <f>IFERROR(INDEX(表九!B:B,MATCH(A20,表九!A:A,0)),"")</f>
        <v/>
      </c>
      <c r="C20" s="216" t="str">
        <f>IFERROR(INDEX(表九!C:C,MATCH(A20,表九!A:A,0)),"")</f>
        <v/>
      </c>
      <c r="D20" s="217" t="str">
        <f t="shared" si="0"/>
        <v/>
      </c>
    </row>
    <row r="21" s="206" customFormat="1" ht="18" customHeight="1" spans="1:4">
      <c r="A21" s="218" t="s">
        <v>2828</v>
      </c>
      <c r="B21" s="216" t="str">
        <f>IFERROR(INDEX(表九!B:B,MATCH(A21,表九!A:A,0)),"")</f>
        <v/>
      </c>
      <c r="C21" s="216" t="str">
        <f>IFERROR(INDEX(表九!C:C,MATCH(A21,表九!A:A,0)),"")</f>
        <v/>
      </c>
      <c r="D21" s="217" t="str">
        <f t="shared" si="0"/>
        <v/>
      </c>
    </row>
    <row r="22" s="206" customFormat="1" ht="18" customHeight="1" spans="1:4">
      <c r="A22" s="203" t="s">
        <v>2761</v>
      </c>
      <c r="B22" s="216">
        <f>IFERROR(INDEX(表九!B:B,MATCH(A22,表九!A:A,0)),"")</f>
        <v>0</v>
      </c>
      <c r="C22" s="216">
        <f>IFERROR(INDEX(表九!C:C,MATCH(A22,表九!A:A,0)),"")</f>
        <v>0</v>
      </c>
      <c r="D22" s="217" t="str">
        <f t="shared" si="0"/>
        <v/>
      </c>
    </row>
    <row r="23" ht="18" customHeight="1" spans="1:4">
      <c r="A23" s="190" t="s">
        <v>2762</v>
      </c>
      <c r="B23" s="216">
        <f>IFERROR(INDEX(表九!B:B,MATCH(A23,表九!A:A,0)),"")</f>
        <v>0</v>
      </c>
      <c r="C23" s="216">
        <f>IFERROR(INDEX(表九!C:C,MATCH(A23,表九!A:A,0)),"")</f>
        <v>0</v>
      </c>
      <c r="D23" s="217" t="str">
        <f t="shared" si="0"/>
        <v/>
      </c>
    </row>
    <row r="24" ht="18" customHeight="1" spans="1:4">
      <c r="A24" s="190" t="s">
        <v>2829</v>
      </c>
      <c r="B24" s="216" t="str">
        <f>IFERROR(INDEX(表九!B:B,MATCH(A24,表九!A:A,0)),"")</f>
        <v/>
      </c>
      <c r="C24" s="216" t="str">
        <f>IFERROR(INDEX(表九!C:C,MATCH(A24,表九!A:A,0)),"")</f>
        <v/>
      </c>
      <c r="D24" s="217" t="str">
        <f t="shared" si="0"/>
        <v/>
      </c>
    </row>
    <row r="25" ht="18" customHeight="1" spans="1:4">
      <c r="A25" s="190" t="s">
        <v>2830</v>
      </c>
      <c r="B25" s="216" t="str">
        <f>IFERROR(INDEX(表九!B:B,MATCH(A25,表九!A:A,0)),"")</f>
        <v/>
      </c>
      <c r="C25" s="216" t="str">
        <f>IFERROR(INDEX(表九!C:C,MATCH(A25,表九!A:A,0)),"")</f>
        <v/>
      </c>
      <c r="D25" s="217" t="str">
        <f t="shared" si="0"/>
        <v/>
      </c>
    </row>
    <row r="26" ht="18" customHeight="1" spans="1:4">
      <c r="A26" s="190" t="s">
        <v>2831</v>
      </c>
      <c r="B26" s="216" t="str">
        <f>IFERROR(INDEX(表九!B:B,MATCH(A26,表九!A:A,0)),"")</f>
        <v/>
      </c>
      <c r="C26" s="216" t="str">
        <f>IFERROR(INDEX(表九!C:C,MATCH(A26,表九!A:A,0)),"")</f>
        <v/>
      </c>
      <c r="D26" s="217" t="str">
        <f t="shared" ref="D26:D48" si="1">IFERROR(C26/B26,"")</f>
        <v/>
      </c>
    </row>
    <row r="27" ht="18" customHeight="1" spans="1:4">
      <c r="A27" s="190" t="s">
        <v>2763</v>
      </c>
      <c r="B27" s="216">
        <f>IFERROR(INDEX(表九!B:B,MATCH(A27,表九!A:A,0)),"")</f>
        <v>0</v>
      </c>
      <c r="C27" s="216">
        <f>IFERROR(INDEX(表九!C:C,MATCH(A27,表九!A:A,0)),"")</f>
        <v>0</v>
      </c>
      <c r="D27" s="217" t="str">
        <f t="shared" si="1"/>
        <v/>
      </c>
    </row>
    <row r="28" ht="18" customHeight="1" spans="1:4">
      <c r="A28" s="190" t="s">
        <v>2829</v>
      </c>
      <c r="B28" s="216" t="str">
        <f>IFERROR(INDEX(表九!B:B,MATCH(A28,表九!A:A,0)),"")</f>
        <v/>
      </c>
      <c r="C28" s="216" t="str">
        <f>IFERROR(INDEX(表九!C:C,MATCH(A28,表九!A:A,0)),"")</f>
        <v/>
      </c>
      <c r="D28" s="217" t="str">
        <f t="shared" si="1"/>
        <v/>
      </c>
    </row>
    <row r="29" ht="18" customHeight="1" spans="1:4">
      <c r="A29" s="190" t="s">
        <v>2830</v>
      </c>
      <c r="B29" s="216" t="str">
        <f>IFERROR(INDEX(表九!B:B,MATCH(A29,表九!A:A,0)),"")</f>
        <v/>
      </c>
      <c r="C29" s="216" t="str">
        <f>IFERROR(INDEX(表九!C:C,MATCH(A29,表九!A:A,0)),"")</f>
        <v/>
      </c>
      <c r="D29" s="217" t="str">
        <f t="shared" si="1"/>
        <v/>
      </c>
    </row>
    <row r="30" ht="18" customHeight="1" spans="1:4">
      <c r="A30" s="219" t="s">
        <v>2832</v>
      </c>
      <c r="B30" s="216" t="str">
        <f>IFERROR(INDEX(表九!B:B,MATCH(A30,表九!A:A,0)),"")</f>
        <v/>
      </c>
      <c r="C30" s="216" t="str">
        <f>IFERROR(INDEX(表九!C:C,MATCH(A30,表九!A:A,0)),"")</f>
        <v/>
      </c>
      <c r="D30" s="217" t="str">
        <f t="shared" si="1"/>
        <v/>
      </c>
    </row>
    <row r="31" ht="18" customHeight="1" spans="1:4">
      <c r="A31" s="190" t="s">
        <v>2764</v>
      </c>
      <c r="B31" s="216">
        <f>IFERROR(INDEX(表九!B:B,MATCH(A31,表九!A:A,0)),"")</f>
        <v>0</v>
      </c>
      <c r="C31" s="216">
        <f>IFERROR(INDEX(表九!C:C,MATCH(A31,表九!A:A,0)),"")</f>
        <v>0</v>
      </c>
      <c r="D31" s="217" t="str">
        <f t="shared" si="1"/>
        <v/>
      </c>
    </row>
    <row r="32" ht="18" customHeight="1" spans="1:4">
      <c r="A32" s="218" t="s">
        <v>2830</v>
      </c>
      <c r="B32" s="216" t="str">
        <f>IFERROR(INDEX(表九!B:B,MATCH(A32,表九!A:A,0)),"")</f>
        <v/>
      </c>
      <c r="C32" s="216" t="str">
        <f>IFERROR(INDEX(表九!C:C,MATCH(A32,表九!A:A,0)),"")</f>
        <v/>
      </c>
      <c r="D32" s="217" t="str">
        <f t="shared" si="1"/>
        <v/>
      </c>
    </row>
    <row r="33" ht="18" customHeight="1" spans="1:4">
      <c r="A33" s="218" t="s">
        <v>2833</v>
      </c>
      <c r="B33" s="216" t="str">
        <f>IFERROR(INDEX(表九!B:B,MATCH(A33,表九!A:A,0)),"")</f>
        <v/>
      </c>
      <c r="C33" s="216" t="str">
        <f>IFERROR(INDEX(表九!C:C,MATCH(A33,表九!A:A,0)),"")</f>
        <v/>
      </c>
      <c r="D33" s="217" t="str">
        <f t="shared" si="1"/>
        <v/>
      </c>
    </row>
    <row r="34" ht="18" customHeight="1" spans="1:4">
      <c r="A34" s="203" t="s">
        <v>2765</v>
      </c>
      <c r="B34" s="216">
        <f>IFERROR(INDEX(表九!B:B,MATCH(A34,表九!A:A,0)),"")</f>
        <v>0</v>
      </c>
      <c r="C34" s="216">
        <f>IFERROR(INDEX(表九!C:C,MATCH(A34,表九!A:A,0)),"")</f>
        <v>0</v>
      </c>
      <c r="D34" s="217" t="str">
        <f t="shared" si="1"/>
        <v/>
      </c>
    </row>
    <row r="35" ht="18" customHeight="1" spans="1:4">
      <c r="A35" s="203" t="s">
        <v>2766</v>
      </c>
      <c r="B35" s="216">
        <f>IFERROR(INDEX(表九!B:B,MATCH(A35,表九!A:A,0)),"")</f>
        <v>0</v>
      </c>
      <c r="C35" s="216">
        <f>IFERROR(INDEX(表九!C:C,MATCH(A35,表九!A:A,0)),"")</f>
        <v>0</v>
      </c>
      <c r="D35" s="217" t="str">
        <f t="shared" si="1"/>
        <v/>
      </c>
    </row>
    <row r="36" ht="18" customHeight="1" spans="1:4">
      <c r="A36" s="203" t="s">
        <v>2834</v>
      </c>
      <c r="B36" s="216" t="str">
        <f>IFERROR(INDEX(表九!B:B,MATCH(A36,表九!A:A,0)),"")</f>
        <v/>
      </c>
      <c r="C36" s="216" t="str">
        <f>IFERROR(INDEX(表九!C:C,MATCH(A36,表九!A:A,0)),"")</f>
        <v/>
      </c>
      <c r="D36" s="217" t="str">
        <f t="shared" si="1"/>
        <v/>
      </c>
    </row>
    <row r="37" ht="18" customHeight="1" spans="1:4">
      <c r="A37" s="203" t="s">
        <v>2835</v>
      </c>
      <c r="B37" s="216" t="str">
        <f>IFERROR(INDEX(表九!B:B,MATCH(A37,表九!A:A,0)),"")</f>
        <v/>
      </c>
      <c r="C37" s="216" t="str">
        <f>IFERROR(INDEX(表九!C:C,MATCH(A37,表九!A:A,0)),"")</f>
        <v/>
      </c>
      <c r="D37" s="217" t="str">
        <f t="shared" si="1"/>
        <v/>
      </c>
    </row>
    <row r="38" s="168" customFormat="1" ht="18" customHeight="1" spans="1:4">
      <c r="A38" s="203" t="s">
        <v>2836</v>
      </c>
      <c r="B38" s="216" t="str">
        <f>IFERROR(INDEX(表九!B:B,MATCH(A38,表九!A:A,0)),"")</f>
        <v/>
      </c>
      <c r="C38" s="216" t="str">
        <f>IFERROR(INDEX(表九!C:C,MATCH(A38,表九!A:A,0)),"")</f>
        <v/>
      </c>
      <c r="D38" s="217" t="str">
        <f t="shared" si="1"/>
        <v/>
      </c>
    </row>
    <row r="39" ht="18" customHeight="1" spans="1:4">
      <c r="A39" s="203" t="s">
        <v>2837</v>
      </c>
      <c r="B39" s="216" t="str">
        <f>IFERROR(INDEX(表九!B:B,MATCH(A39,表九!A:A,0)),"")</f>
        <v/>
      </c>
      <c r="C39" s="216" t="str">
        <f>IFERROR(INDEX(表九!C:C,MATCH(A39,表九!A:A,0)),"")</f>
        <v/>
      </c>
      <c r="D39" s="217" t="str">
        <f t="shared" si="1"/>
        <v/>
      </c>
    </row>
    <row r="40" ht="18" customHeight="1" spans="1:4">
      <c r="A40" s="203" t="s">
        <v>2767</v>
      </c>
      <c r="B40" s="216">
        <f>IFERROR(INDEX(表九!B:B,MATCH(A40,表九!A:A,0)),"")</f>
        <v>0</v>
      </c>
      <c r="C40" s="216">
        <f>IFERROR(INDEX(表九!C:C,MATCH(A40,表九!A:A,0)),"")</f>
        <v>0</v>
      </c>
      <c r="D40" s="217" t="str">
        <f t="shared" si="1"/>
        <v/>
      </c>
    </row>
    <row r="41" ht="18" customHeight="1" spans="1:4">
      <c r="A41" s="203" t="s">
        <v>2838</v>
      </c>
      <c r="B41" s="216" t="str">
        <f>IFERROR(INDEX(表九!B:B,MATCH(A41,表九!A:A,0)),"")</f>
        <v/>
      </c>
      <c r="C41" s="216" t="str">
        <f>IFERROR(INDEX(表九!C:C,MATCH(A41,表九!A:A,0)),"")</f>
        <v/>
      </c>
      <c r="D41" s="217" t="str">
        <f t="shared" si="1"/>
        <v/>
      </c>
    </row>
    <row r="42" ht="18" customHeight="1" spans="1:4">
      <c r="A42" s="203" t="s">
        <v>2839</v>
      </c>
      <c r="B42" s="216" t="str">
        <f>IFERROR(INDEX(表九!B:B,MATCH(A42,表九!A:A,0)),"")</f>
        <v/>
      </c>
      <c r="C42" s="216" t="str">
        <f>IFERROR(INDEX(表九!C:C,MATCH(A42,表九!A:A,0)),"")</f>
        <v/>
      </c>
      <c r="D42" s="217" t="str">
        <f t="shared" si="1"/>
        <v/>
      </c>
    </row>
    <row r="43" ht="18" customHeight="1" spans="1:4">
      <c r="A43" s="203" t="s">
        <v>2840</v>
      </c>
      <c r="B43" s="216" t="str">
        <f>IFERROR(INDEX(表九!B:B,MATCH(A43,表九!A:A,0)),"")</f>
        <v/>
      </c>
      <c r="C43" s="216" t="str">
        <f>IFERROR(INDEX(表九!C:C,MATCH(A43,表九!A:A,0)),"")</f>
        <v/>
      </c>
      <c r="D43" s="217" t="str">
        <f t="shared" si="1"/>
        <v/>
      </c>
    </row>
    <row r="44" ht="18" customHeight="1" spans="1:4">
      <c r="A44" s="203" t="s">
        <v>2841</v>
      </c>
      <c r="B44" s="216" t="str">
        <f>IFERROR(INDEX(表九!B:B,MATCH(A44,表九!A:A,0)),"")</f>
        <v/>
      </c>
      <c r="C44" s="216" t="str">
        <f>IFERROR(INDEX(表九!C:C,MATCH(A44,表九!A:A,0)),"")</f>
        <v/>
      </c>
      <c r="D44" s="217" t="str">
        <f t="shared" si="1"/>
        <v/>
      </c>
    </row>
    <row r="45" ht="18" customHeight="1" spans="1:4">
      <c r="A45" s="203" t="s">
        <v>2768</v>
      </c>
      <c r="B45" s="216">
        <f>IFERROR(INDEX(表九!B:B,MATCH(A45,表九!A:A,0)),"")</f>
        <v>11829</v>
      </c>
      <c r="C45" s="216">
        <f>IFERROR(INDEX(表九!C:C,MATCH(A45,表九!A:A,0)),"")</f>
        <v>3017</v>
      </c>
      <c r="D45" s="217">
        <f t="shared" si="1"/>
        <v>0.255051145489898</v>
      </c>
    </row>
    <row r="46" ht="18" customHeight="1" spans="1:4">
      <c r="A46" s="203" t="s">
        <v>2769</v>
      </c>
      <c r="B46" s="216">
        <f>IFERROR(INDEX(表九!B:B,MATCH(A46,表九!A:A,0)),"")</f>
        <v>11707</v>
      </c>
      <c r="C46" s="216">
        <f>IFERROR(INDEX(表九!C:C,MATCH(A46,表九!A:A,0)),"")</f>
        <v>15</v>
      </c>
      <c r="D46" s="217">
        <f t="shared" si="1"/>
        <v>0.00128128470146066</v>
      </c>
    </row>
    <row r="47" ht="18" customHeight="1" spans="1:4">
      <c r="A47" s="219" t="s">
        <v>2771</v>
      </c>
      <c r="B47" s="216">
        <f>IFERROR(INDEX(表九!B:B,MATCH(A47,表九!A:A,0)),"")</f>
        <v>0</v>
      </c>
      <c r="C47" s="216">
        <f>IFERROR(INDEX(表九!C:C,MATCH(A47,表九!A:A,0)),"")</f>
        <v>0</v>
      </c>
      <c r="D47" s="217" t="str">
        <f t="shared" si="1"/>
        <v/>
      </c>
    </row>
    <row r="48" ht="18" customHeight="1" spans="1:4">
      <c r="A48" s="219" t="s">
        <v>2772</v>
      </c>
      <c r="B48" s="216">
        <f>IFERROR(INDEX(表九!B:B,MATCH(A48,表九!A:A,0)),"")</f>
        <v>0</v>
      </c>
      <c r="C48" s="216">
        <f>IFERROR(INDEX(表九!C:C,MATCH(A48,表九!A:A,0)),"")</f>
        <v>0</v>
      </c>
      <c r="D48" s="217" t="str">
        <f t="shared" si="1"/>
        <v/>
      </c>
    </row>
    <row r="49" ht="18" customHeight="1" spans="1:4">
      <c r="A49" s="219" t="s">
        <v>2842</v>
      </c>
      <c r="B49" s="216" t="str">
        <f>IFERROR(INDEX(表九!B:B,MATCH(A49,表九!A:A,0)),"")</f>
        <v/>
      </c>
      <c r="C49" s="216" t="str">
        <f>IFERROR(INDEX(表九!C:C,MATCH(A49,表九!A:A,0)),"")</f>
        <v/>
      </c>
      <c r="D49" s="217" t="str">
        <f t="shared" ref="D49:D80" si="2">IFERROR(C49/B49,"")</f>
        <v/>
      </c>
    </row>
    <row r="50" ht="18" customHeight="1" spans="1:4">
      <c r="A50" s="219" t="s">
        <v>2843</v>
      </c>
      <c r="B50" s="216" t="str">
        <f>IFERROR(INDEX(表九!B:B,MATCH(A50,表九!A:A,0)),"")</f>
        <v/>
      </c>
      <c r="C50" s="216" t="str">
        <f>IFERROR(INDEX(表九!C:C,MATCH(A50,表九!A:A,0)),"")</f>
        <v/>
      </c>
      <c r="D50" s="217" t="str">
        <f t="shared" si="2"/>
        <v/>
      </c>
    </row>
    <row r="51" ht="18" customHeight="1" spans="1:4">
      <c r="A51" s="219" t="s">
        <v>2844</v>
      </c>
      <c r="B51" s="216" t="str">
        <f>IFERROR(INDEX(表九!B:B,MATCH(A51,表九!A:A,0)),"")</f>
        <v/>
      </c>
      <c r="C51" s="216" t="str">
        <f>IFERROR(INDEX(表九!C:C,MATCH(A51,表九!A:A,0)),"")</f>
        <v/>
      </c>
      <c r="D51" s="217" t="str">
        <f t="shared" si="2"/>
        <v/>
      </c>
    </row>
    <row r="52" ht="18" customHeight="1" spans="1:4">
      <c r="A52" s="219" t="s">
        <v>2845</v>
      </c>
      <c r="B52" s="216" t="str">
        <f>IFERROR(INDEX(表九!B:B,MATCH(A52,表九!A:A,0)),"")</f>
        <v/>
      </c>
      <c r="C52" s="216" t="str">
        <f>IFERROR(INDEX(表九!C:C,MATCH(A52,表九!A:A,0)),"")</f>
        <v/>
      </c>
      <c r="D52" s="217" t="str">
        <f t="shared" si="2"/>
        <v/>
      </c>
    </row>
    <row r="53" ht="18" customHeight="1" spans="1:4">
      <c r="A53" s="219" t="s">
        <v>2846</v>
      </c>
      <c r="B53" s="216" t="str">
        <f>IFERROR(INDEX(表九!B:B,MATCH(A53,表九!A:A,0)),"")</f>
        <v/>
      </c>
      <c r="C53" s="216" t="str">
        <f>IFERROR(INDEX(表九!C:C,MATCH(A53,表九!A:A,0)),"")</f>
        <v/>
      </c>
      <c r="D53" s="217" t="str">
        <f t="shared" si="2"/>
        <v/>
      </c>
    </row>
    <row r="54" ht="18" customHeight="1" spans="1:4">
      <c r="A54" s="219" t="s">
        <v>2847</v>
      </c>
      <c r="B54" s="216" t="str">
        <f>IFERROR(INDEX(表九!B:B,MATCH(A54,表九!A:A,0)),"")</f>
        <v/>
      </c>
      <c r="C54" s="216" t="str">
        <f>IFERROR(INDEX(表九!C:C,MATCH(A54,表九!A:A,0)),"")</f>
        <v/>
      </c>
      <c r="D54" s="217" t="str">
        <f t="shared" si="2"/>
        <v/>
      </c>
    </row>
    <row r="55" ht="18" customHeight="1" spans="1:4">
      <c r="A55" s="219" t="s">
        <v>2848</v>
      </c>
      <c r="B55" s="216" t="str">
        <f>IFERROR(INDEX(表九!B:B,MATCH(A55,表九!A:A,0)),"")</f>
        <v/>
      </c>
      <c r="C55" s="216" t="str">
        <f>IFERROR(INDEX(表九!C:C,MATCH(A55,表九!A:A,0)),"")</f>
        <v/>
      </c>
      <c r="D55" s="217" t="str">
        <f t="shared" si="2"/>
        <v/>
      </c>
    </row>
    <row r="56" ht="18" customHeight="1" spans="1:4">
      <c r="A56" s="219" t="s">
        <v>2849</v>
      </c>
      <c r="B56" s="216" t="str">
        <f>IFERROR(INDEX(表九!B:B,MATCH(A56,表九!A:A,0)),"")</f>
        <v/>
      </c>
      <c r="C56" s="216" t="str">
        <f>IFERROR(INDEX(表九!C:C,MATCH(A56,表九!A:A,0)),"")</f>
        <v/>
      </c>
      <c r="D56" s="217" t="str">
        <f t="shared" si="2"/>
        <v/>
      </c>
    </row>
    <row r="57" ht="18" customHeight="1" spans="1:4">
      <c r="A57" s="219" t="s">
        <v>2850</v>
      </c>
      <c r="B57" s="216" t="str">
        <f>IFERROR(INDEX(表九!B:B,MATCH(A57,表九!A:A,0)),"")</f>
        <v/>
      </c>
      <c r="C57" s="216" t="str">
        <f>IFERROR(INDEX(表九!C:C,MATCH(A57,表九!A:A,0)),"")</f>
        <v/>
      </c>
      <c r="D57" s="217" t="str">
        <f t="shared" si="2"/>
        <v/>
      </c>
    </row>
    <row r="58" ht="18" customHeight="1" spans="1:4">
      <c r="A58" s="219" t="s">
        <v>2851</v>
      </c>
      <c r="B58" s="216" t="str">
        <f>IFERROR(INDEX(表九!B:B,MATCH(A58,表九!A:A,0)),"")</f>
        <v/>
      </c>
      <c r="C58" s="216" t="str">
        <f>IFERROR(INDEX(表九!C:C,MATCH(A58,表九!A:A,0)),"")</f>
        <v/>
      </c>
      <c r="D58" s="217" t="str">
        <f t="shared" si="2"/>
        <v/>
      </c>
    </row>
    <row r="59" ht="18" customHeight="1" spans="1:4">
      <c r="A59" s="220" t="s">
        <v>2852</v>
      </c>
      <c r="B59" s="216" t="str">
        <f>IFERROR(INDEX(表九!B:B,MATCH(A59,表九!A:A,0)),"")</f>
        <v/>
      </c>
      <c r="C59" s="216" t="str">
        <f>IFERROR(INDEX(表九!C:C,MATCH(A59,表九!A:A,0)),"")</f>
        <v/>
      </c>
      <c r="D59" s="217" t="str">
        <f t="shared" si="2"/>
        <v/>
      </c>
    </row>
    <row r="60" ht="18" customHeight="1" spans="1:4">
      <c r="A60" s="220" t="s">
        <v>2853</v>
      </c>
      <c r="B60" s="216" t="str">
        <f>IFERROR(INDEX(表九!B:B,MATCH(A60,表九!A:A,0)),"")</f>
        <v/>
      </c>
      <c r="C60" s="216" t="str">
        <f>IFERROR(INDEX(表九!C:C,MATCH(A60,表九!A:A,0)),"")</f>
        <v/>
      </c>
      <c r="D60" s="217" t="str">
        <f t="shared" si="2"/>
        <v/>
      </c>
    </row>
    <row r="61" ht="18" customHeight="1" spans="1:4">
      <c r="A61" s="220" t="s">
        <v>2854</v>
      </c>
      <c r="B61" s="216" t="str">
        <f>IFERROR(INDEX(表九!B:B,MATCH(A61,表九!A:A,0)),"")</f>
        <v/>
      </c>
      <c r="C61" s="216" t="str">
        <f>IFERROR(INDEX(表九!C:C,MATCH(A61,表九!A:A,0)),"")</f>
        <v/>
      </c>
      <c r="D61" s="217" t="str">
        <f t="shared" si="2"/>
        <v/>
      </c>
    </row>
    <row r="62" ht="18" customHeight="1" spans="1:4">
      <c r="A62" s="203" t="s">
        <v>2770</v>
      </c>
      <c r="B62" s="216">
        <f>IFERROR(INDEX(表九!B:B,MATCH(A62,表九!A:A,0)),"")</f>
        <v>0</v>
      </c>
      <c r="C62" s="216">
        <f>IFERROR(INDEX(表九!C:C,MATCH(A62,表九!A:A,0)),"")</f>
        <v>0</v>
      </c>
      <c r="D62" s="217" t="str">
        <f t="shared" si="2"/>
        <v/>
      </c>
    </row>
    <row r="63" ht="18" customHeight="1" spans="1:4">
      <c r="A63" s="219" t="s">
        <v>2771</v>
      </c>
      <c r="B63" s="216">
        <f>IFERROR(INDEX(表九!B:B,MATCH(A63,表九!A:A,0)),"")</f>
        <v>0</v>
      </c>
      <c r="C63" s="216">
        <f>IFERROR(INDEX(表九!C:C,MATCH(A63,表九!A:A,0)),"")</f>
        <v>0</v>
      </c>
      <c r="D63" s="217" t="str">
        <f t="shared" si="2"/>
        <v/>
      </c>
    </row>
    <row r="64" ht="18" customHeight="1" spans="1:4">
      <c r="A64" s="219" t="s">
        <v>2772</v>
      </c>
      <c r="B64" s="216">
        <f>IFERROR(INDEX(表九!B:B,MATCH(A64,表九!A:A,0)),"")</f>
        <v>0</v>
      </c>
      <c r="C64" s="216">
        <f>IFERROR(INDEX(表九!C:C,MATCH(A64,表九!A:A,0)),"")</f>
        <v>0</v>
      </c>
      <c r="D64" s="217" t="str">
        <f t="shared" si="2"/>
        <v/>
      </c>
    </row>
    <row r="65" ht="18" customHeight="1" spans="1:4">
      <c r="A65" s="219" t="s">
        <v>2773</v>
      </c>
      <c r="B65" s="216">
        <f>IFERROR(INDEX(表九!B:B,MATCH(A65,表九!A:A,0)),"")</f>
        <v>0</v>
      </c>
      <c r="C65" s="216">
        <f>IFERROR(INDEX(表九!C:C,MATCH(A65,表九!A:A,0)),"")</f>
        <v>0</v>
      </c>
      <c r="D65" s="217" t="str">
        <f t="shared" si="2"/>
        <v/>
      </c>
    </row>
    <row r="66" ht="18" customHeight="1" spans="1:4">
      <c r="A66" s="203" t="s">
        <v>2774</v>
      </c>
      <c r="B66" s="216">
        <f>IFERROR(INDEX(表九!B:B,MATCH(A66,表九!A:A,0)),"")</f>
        <v>0</v>
      </c>
      <c r="C66" s="216">
        <f>IFERROR(INDEX(表九!C:C,MATCH(A66,表九!A:A,0)),"")</f>
        <v>2402</v>
      </c>
      <c r="D66" s="217" t="str">
        <f t="shared" si="2"/>
        <v/>
      </c>
    </row>
    <row r="67" ht="18" customHeight="1" spans="1:4">
      <c r="A67" s="203" t="s">
        <v>2775</v>
      </c>
      <c r="B67" s="216">
        <f>IFERROR(INDEX(表九!B:B,MATCH(A67,表九!A:A,0)),"")</f>
        <v>22</v>
      </c>
      <c r="C67" s="216">
        <f>IFERROR(INDEX(表九!C:C,MATCH(A67,表九!A:A,0)),"")</f>
        <v>0</v>
      </c>
      <c r="D67" s="217">
        <f t="shared" si="2"/>
        <v>0</v>
      </c>
    </row>
    <row r="68" ht="18" customHeight="1" spans="1:4">
      <c r="A68" s="219" t="s">
        <v>2855</v>
      </c>
      <c r="B68" s="216" t="str">
        <f>IFERROR(INDEX(表九!B:B,MATCH(A68,表九!A:A,0)),"")</f>
        <v/>
      </c>
      <c r="C68" s="216" t="str">
        <f>IFERROR(INDEX(表九!C:C,MATCH(A68,表九!A:A,0)),"")</f>
        <v/>
      </c>
      <c r="D68" s="217" t="str">
        <f t="shared" si="2"/>
        <v/>
      </c>
    </row>
    <row r="69" ht="18" customHeight="1" spans="1:4">
      <c r="A69" s="219" t="s">
        <v>2856</v>
      </c>
      <c r="B69" s="216" t="str">
        <f>IFERROR(INDEX(表九!B:B,MATCH(A69,表九!A:A,0)),"")</f>
        <v/>
      </c>
      <c r="C69" s="216" t="str">
        <f>IFERROR(INDEX(表九!C:C,MATCH(A69,表九!A:A,0)),"")</f>
        <v/>
      </c>
      <c r="D69" s="217" t="str">
        <f t="shared" si="2"/>
        <v/>
      </c>
    </row>
    <row r="70" ht="18" customHeight="1" spans="1:4">
      <c r="A70" s="219" t="s">
        <v>2857</v>
      </c>
      <c r="B70" s="216" t="str">
        <f>IFERROR(INDEX(表九!B:B,MATCH(A70,表九!A:A,0)),"")</f>
        <v/>
      </c>
      <c r="C70" s="216" t="str">
        <f>IFERROR(INDEX(表九!C:C,MATCH(A70,表九!A:A,0)),"")</f>
        <v/>
      </c>
      <c r="D70" s="217" t="str">
        <f t="shared" si="2"/>
        <v/>
      </c>
    </row>
    <row r="71" ht="18" customHeight="1" spans="1:4">
      <c r="A71" s="219" t="s">
        <v>2858</v>
      </c>
      <c r="B71" s="216" t="str">
        <f>IFERROR(INDEX(表九!B:B,MATCH(A71,表九!A:A,0)),"")</f>
        <v/>
      </c>
      <c r="C71" s="216" t="str">
        <f>IFERROR(INDEX(表九!C:C,MATCH(A71,表九!A:A,0)),"")</f>
        <v/>
      </c>
      <c r="D71" s="217" t="str">
        <f t="shared" si="2"/>
        <v/>
      </c>
    </row>
    <row r="72" ht="18" customHeight="1" spans="1:4">
      <c r="A72" s="219" t="s">
        <v>2859</v>
      </c>
      <c r="B72" s="216" t="str">
        <f>IFERROR(INDEX(表九!B:B,MATCH(A72,表九!A:A,0)),"")</f>
        <v/>
      </c>
      <c r="C72" s="216" t="str">
        <f>IFERROR(INDEX(表九!C:C,MATCH(A72,表九!A:A,0)),"")</f>
        <v/>
      </c>
      <c r="D72" s="217" t="str">
        <f t="shared" si="2"/>
        <v/>
      </c>
    </row>
    <row r="73" ht="18" customHeight="1" spans="1:4">
      <c r="A73" s="203" t="s">
        <v>2776</v>
      </c>
      <c r="B73" s="216">
        <f>IFERROR(INDEX(表九!B:B,MATCH(A73,表九!A:A,0)),"")</f>
        <v>100</v>
      </c>
      <c r="C73" s="216">
        <f>IFERROR(INDEX(表九!C:C,MATCH(A73,表九!A:A,0)),"")</f>
        <v>600</v>
      </c>
      <c r="D73" s="217">
        <f t="shared" si="2"/>
        <v>6</v>
      </c>
    </row>
    <row r="74" ht="18" customHeight="1" spans="1:4">
      <c r="A74" s="203" t="s">
        <v>2860</v>
      </c>
      <c r="B74" s="216" t="str">
        <f>IFERROR(INDEX(表九!B:B,MATCH(A74,表九!A:A,0)),"")</f>
        <v/>
      </c>
      <c r="C74" s="216" t="str">
        <f>IFERROR(INDEX(表九!C:C,MATCH(A74,表九!A:A,0)),"")</f>
        <v/>
      </c>
      <c r="D74" s="217" t="str">
        <f t="shared" si="2"/>
        <v/>
      </c>
    </row>
    <row r="75" ht="18" customHeight="1" spans="1:4">
      <c r="A75" s="203" t="s">
        <v>2861</v>
      </c>
      <c r="B75" s="216" t="str">
        <f>IFERROR(INDEX(表九!B:B,MATCH(A75,表九!A:A,0)),"")</f>
        <v/>
      </c>
      <c r="C75" s="216" t="str">
        <f>IFERROR(INDEX(表九!C:C,MATCH(A75,表九!A:A,0)),"")</f>
        <v/>
      </c>
      <c r="D75" s="217" t="str">
        <f t="shared" si="2"/>
        <v/>
      </c>
    </row>
    <row r="76" ht="18" customHeight="1" spans="1:4">
      <c r="A76" s="203" t="s">
        <v>2862</v>
      </c>
      <c r="B76" s="216" t="str">
        <f>IFERROR(INDEX(表九!B:B,MATCH(A76,表九!A:A,0)),"")</f>
        <v/>
      </c>
      <c r="C76" s="216" t="str">
        <f>IFERROR(INDEX(表九!C:C,MATCH(A76,表九!A:A,0)),"")</f>
        <v/>
      </c>
      <c r="D76" s="217" t="str">
        <f t="shared" si="2"/>
        <v/>
      </c>
    </row>
    <row r="77" ht="18" customHeight="1" spans="1:4">
      <c r="A77" s="203" t="s">
        <v>2777</v>
      </c>
      <c r="B77" s="216">
        <f>IFERROR(INDEX(表九!B:B,MATCH(A77,表九!A:A,0)),"")</f>
        <v>0</v>
      </c>
      <c r="C77" s="216">
        <f>IFERROR(INDEX(表九!C:C,MATCH(A77,表九!A:A,0)),"")</f>
        <v>0</v>
      </c>
      <c r="D77" s="217" t="str">
        <f t="shared" si="2"/>
        <v/>
      </c>
    </row>
    <row r="78" ht="18" customHeight="1" spans="1:4">
      <c r="A78" s="218" t="s">
        <v>2771</v>
      </c>
      <c r="B78" s="216">
        <f>IFERROR(INDEX(表九!B:B,MATCH(A78,表九!A:A,0)),"")</f>
        <v>0</v>
      </c>
      <c r="C78" s="216">
        <f>IFERROR(INDEX(表九!C:C,MATCH(A78,表九!A:A,0)),"")</f>
        <v>0</v>
      </c>
      <c r="D78" s="217" t="str">
        <f t="shared" si="2"/>
        <v/>
      </c>
    </row>
    <row r="79" ht="18" customHeight="1" spans="1:4">
      <c r="A79" s="218" t="s">
        <v>2772</v>
      </c>
      <c r="B79" s="216">
        <f>IFERROR(INDEX(表九!B:B,MATCH(A79,表九!A:A,0)),"")</f>
        <v>0</v>
      </c>
      <c r="C79" s="216">
        <f>IFERROR(INDEX(表九!C:C,MATCH(A79,表九!A:A,0)),"")</f>
        <v>0</v>
      </c>
      <c r="D79" s="217" t="str">
        <f t="shared" si="2"/>
        <v/>
      </c>
    </row>
    <row r="80" ht="18" customHeight="1" spans="1:4">
      <c r="A80" s="218" t="s">
        <v>2863</v>
      </c>
      <c r="B80" s="216" t="str">
        <f>IFERROR(INDEX(表九!B:B,MATCH(A80,表九!A:A,0)),"")</f>
        <v/>
      </c>
      <c r="C80" s="216" t="str">
        <f>IFERROR(INDEX(表九!C:C,MATCH(A80,表九!A:A,0)),"")</f>
        <v/>
      </c>
      <c r="D80" s="217" t="str">
        <f t="shared" si="2"/>
        <v/>
      </c>
    </row>
    <row r="81" ht="18" customHeight="1" spans="1:4">
      <c r="A81" s="203" t="s">
        <v>2778</v>
      </c>
      <c r="B81" s="216">
        <f>IFERROR(INDEX(表九!B:B,MATCH(A81,表九!A:A,0)),"")</f>
        <v>0</v>
      </c>
      <c r="C81" s="216">
        <f>IFERROR(INDEX(表九!C:C,MATCH(A81,表九!A:A,0)),"")</f>
        <v>0</v>
      </c>
      <c r="D81" s="217" t="str">
        <f t="shared" ref="D81:D112" si="3">IFERROR(C81/B81,"")</f>
        <v/>
      </c>
    </row>
    <row r="82" ht="18" customHeight="1" spans="1:4">
      <c r="A82" s="218" t="s">
        <v>2771</v>
      </c>
      <c r="B82" s="216">
        <f>IFERROR(INDEX(表九!B:B,MATCH(A82,表九!A:A,0)),"")</f>
        <v>0</v>
      </c>
      <c r="C82" s="216">
        <f>IFERROR(INDEX(表九!C:C,MATCH(A82,表九!A:A,0)),"")</f>
        <v>0</v>
      </c>
      <c r="D82" s="217" t="str">
        <f t="shared" si="3"/>
        <v/>
      </c>
    </row>
    <row r="83" ht="18" customHeight="1" spans="1:4">
      <c r="A83" s="218" t="s">
        <v>2772</v>
      </c>
      <c r="B83" s="216">
        <f>IFERROR(INDEX(表九!B:B,MATCH(A83,表九!A:A,0)),"")</f>
        <v>0</v>
      </c>
      <c r="C83" s="216">
        <f>IFERROR(INDEX(表九!C:C,MATCH(A83,表九!A:A,0)),"")</f>
        <v>0</v>
      </c>
      <c r="D83" s="217" t="str">
        <f t="shared" si="3"/>
        <v/>
      </c>
    </row>
    <row r="84" ht="18" customHeight="1" spans="1:4">
      <c r="A84" s="218" t="s">
        <v>2864</v>
      </c>
      <c r="B84" s="216" t="str">
        <f>IFERROR(INDEX(表九!B:B,MATCH(A84,表九!A:A,0)),"")</f>
        <v/>
      </c>
      <c r="C84" s="216" t="str">
        <f>IFERROR(INDEX(表九!C:C,MATCH(A84,表九!A:A,0)),"")</f>
        <v/>
      </c>
      <c r="D84" s="217" t="str">
        <f t="shared" si="3"/>
        <v/>
      </c>
    </row>
    <row r="85" ht="18" customHeight="1" spans="1:4">
      <c r="A85" s="203" t="s">
        <v>2779</v>
      </c>
      <c r="B85" s="216">
        <f>IFERROR(INDEX(表九!B:B,MATCH(A85,表九!A:A,0)),"")</f>
        <v>0</v>
      </c>
      <c r="C85" s="216">
        <f>IFERROR(INDEX(表九!C:C,MATCH(A85,表九!A:A,0)),"")</f>
        <v>0</v>
      </c>
      <c r="D85" s="217" t="str">
        <f t="shared" si="3"/>
        <v/>
      </c>
    </row>
    <row r="86" ht="18" customHeight="1" spans="1:4">
      <c r="A86" s="218" t="s">
        <v>2855</v>
      </c>
      <c r="B86" s="216" t="str">
        <f>IFERROR(INDEX(表九!B:B,MATCH(A86,表九!A:A,0)),"")</f>
        <v/>
      </c>
      <c r="C86" s="216" t="str">
        <f>IFERROR(INDEX(表九!C:C,MATCH(A86,表九!A:A,0)),"")</f>
        <v/>
      </c>
      <c r="D86" s="217" t="str">
        <f t="shared" si="3"/>
        <v/>
      </c>
    </row>
    <row r="87" ht="18" customHeight="1" spans="1:4">
      <c r="A87" s="218" t="s">
        <v>2856</v>
      </c>
      <c r="B87" s="216" t="str">
        <f>IFERROR(INDEX(表九!B:B,MATCH(A87,表九!A:A,0)),"")</f>
        <v/>
      </c>
      <c r="C87" s="216" t="str">
        <f>IFERROR(INDEX(表九!C:C,MATCH(A87,表九!A:A,0)),"")</f>
        <v/>
      </c>
      <c r="D87" s="217" t="str">
        <f t="shared" si="3"/>
        <v/>
      </c>
    </row>
    <row r="88" ht="18" customHeight="1" spans="1:4">
      <c r="A88" s="218" t="s">
        <v>2857</v>
      </c>
      <c r="B88" s="216" t="str">
        <f>IFERROR(INDEX(表九!B:B,MATCH(A88,表九!A:A,0)),"")</f>
        <v/>
      </c>
      <c r="C88" s="216" t="str">
        <f>IFERROR(INDEX(表九!C:C,MATCH(A88,表九!A:A,0)),"")</f>
        <v/>
      </c>
      <c r="D88" s="217" t="str">
        <f t="shared" si="3"/>
        <v/>
      </c>
    </row>
    <row r="89" ht="18" customHeight="1" spans="1:4">
      <c r="A89" s="218" t="s">
        <v>2858</v>
      </c>
      <c r="B89" s="216" t="str">
        <f>IFERROR(INDEX(表九!B:B,MATCH(A89,表九!A:A,0)),"")</f>
        <v/>
      </c>
      <c r="C89" s="216" t="str">
        <f>IFERROR(INDEX(表九!C:C,MATCH(A89,表九!A:A,0)),"")</f>
        <v/>
      </c>
      <c r="D89" s="217" t="str">
        <f t="shared" si="3"/>
        <v/>
      </c>
    </row>
    <row r="90" ht="18" customHeight="1" spans="1:4">
      <c r="A90" s="218" t="s">
        <v>2865</v>
      </c>
      <c r="B90" s="216" t="str">
        <f>IFERROR(INDEX(表九!B:B,MATCH(A90,表九!A:A,0)),"")</f>
        <v/>
      </c>
      <c r="C90" s="216" t="str">
        <f>IFERROR(INDEX(表九!C:C,MATCH(A90,表九!A:A,0)),"")</f>
        <v/>
      </c>
      <c r="D90" s="217" t="str">
        <f t="shared" si="3"/>
        <v/>
      </c>
    </row>
    <row r="91" ht="18" customHeight="1" spans="1:4">
      <c r="A91" s="203" t="s">
        <v>2780</v>
      </c>
      <c r="B91" s="216">
        <f>IFERROR(INDEX(表九!B:B,MATCH(A91,表九!A:A,0)),"")</f>
        <v>0</v>
      </c>
      <c r="C91" s="216">
        <f>IFERROR(INDEX(表九!C:C,MATCH(A91,表九!A:A,0)),"")</f>
        <v>0</v>
      </c>
      <c r="D91" s="217" t="str">
        <f t="shared" si="3"/>
        <v/>
      </c>
    </row>
    <row r="92" ht="18" customHeight="1" spans="1:4">
      <c r="A92" s="218" t="s">
        <v>2860</v>
      </c>
      <c r="B92" s="216" t="str">
        <f>IFERROR(INDEX(表九!B:B,MATCH(A92,表九!A:A,0)),"")</f>
        <v/>
      </c>
      <c r="C92" s="216" t="str">
        <f>IFERROR(INDEX(表九!C:C,MATCH(A92,表九!A:A,0)),"")</f>
        <v/>
      </c>
      <c r="D92" s="217" t="str">
        <f t="shared" si="3"/>
        <v/>
      </c>
    </row>
    <row r="93" ht="18" customHeight="1" spans="1:4">
      <c r="A93" s="218" t="s">
        <v>2866</v>
      </c>
      <c r="B93" s="216" t="str">
        <f>IFERROR(INDEX(表九!B:B,MATCH(A93,表九!A:A,0)),"")</f>
        <v/>
      </c>
      <c r="C93" s="216" t="str">
        <f>IFERROR(INDEX(表九!C:C,MATCH(A93,表九!A:A,0)),"")</f>
        <v/>
      </c>
      <c r="D93" s="217" t="str">
        <f t="shared" si="3"/>
        <v/>
      </c>
    </row>
    <row r="94" ht="18" customHeight="1" spans="1:4">
      <c r="A94" s="218" t="s">
        <v>2781</v>
      </c>
      <c r="B94" s="216">
        <f>IFERROR(INDEX(表九!B:B,MATCH(A94,表九!A:A,0)),"")</f>
        <v>0</v>
      </c>
      <c r="C94" s="216">
        <f>IFERROR(INDEX(表九!C:C,MATCH(A94,表九!A:A,0)),"")</f>
        <v>0</v>
      </c>
      <c r="D94" s="217" t="str">
        <f t="shared" si="3"/>
        <v/>
      </c>
    </row>
    <row r="95" ht="18" customHeight="1" spans="1:4">
      <c r="A95" s="218" t="s">
        <v>2771</v>
      </c>
      <c r="B95" s="216">
        <f>IFERROR(INDEX(表九!B:B,MATCH(A95,表九!A:A,0)),"")</f>
        <v>0</v>
      </c>
      <c r="C95" s="216">
        <f>IFERROR(INDEX(表九!C:C,MATCH(A95,表九!A:A,0)),"")</f>
        <v>0</v>
      </c>
      <c r="D95" s="217" t="str">
        <f t="shared" si="3"/>
        <v/>
      </c>
    </row>
    <row r="96" ht="18" customHeight="1" spans="1:4">
      <c r="A96" s="218" t="s">
        <v>2772</v>
      </c>
      <c r="B96" s="216">
        <f>IFERROR(INDEX(表九!B:B,MATCH(A96,表九!A:A,0)),"")</f>
        <v>0</v>
      </c>
      <c r="C96" s="216">
        <f>IFERROR(INDEX(表九!C:C,MATCH(A96,表九!A:A,0)),"")</f>
        <v>0</v>
      </c>
      <c r="D96" s="217" t="str">
        <f t="shared" si="3"/>
        <v/>
      </c>
    </row>
    <row r="97" ht="18" customHeight="1" spans="1:4">
      <c r="A97" s="218" t="s">
        <v>2842</v>
      </c>
      <c r="B97" s="216" t="str">
        <f>IFERROR(INDEX(表九!B:B,MATCH(A97,表九!A:A,0)),"")</f>
        <v/>
      </c>
      <c r="C97" s="216" t="str">
        <f>IFERROR(INDEX(表九!C:C,MATCH(A97,表九!A:A,0)),"")</f>
        <v/>
      </c>
      <c r="D97" s="217" t="str">
        <f t="shared" si="3"/>
        <v/>
      </c>
    </row>
    <row r="98" ht="18" customHeight="1" spans="1:4">
      <c r="A98" s="218" t="s">
        <v>2843</v>
      </c>
      <c r="B98" s="216" t="str">
        <f>IFERROR(INDEX(表九!B:B,MATCH(A98,表九!A:A,0)),"")</f>
        <v/>
      </c>
      <c r="C98" s="216" t="str">
        <f>IFERROR(INDEX(表九!C:C,MATCH(A98,表九!A:A,0)),"")</f>
        <v/>
      </c>
      <c r="D98" s="217" t="str">
        <f t="shared" si="3"/>
        <v/>
      </c>
    </row>
    <row r="99" ht="18" customHeight="1" spans="1:4">
      <c r="A99" s="218" t="s">
        <v>2846</v>
      </c>
      <c r="B99" s="216" t="str">
        <f>IFERROR(INDEX(表九!B:B,MATCH(A99,表九!A:A,0)),"")</f>
        <v/>
      </c>
      <c r="C99" s="216" t="str">
        <f>IFERROR(INDEX(表九!C:C,MATCH(A99,表九!A:A,0)),"")</f>
        <v/>
      </c>
      <c r="D99" s="217" t="str">
        <f t="shared" si="3"/>
        <v/>
      </c>
    </row>
    <row r="100" ht="18" customHeight="1" spans="1:4">
      <c r="A100" s="218" t="s">
        <v>2848</v>
      </c>
      <c r="B100" s="216" t="str">
        <f>IFERROR(INDEX(表九!B:B,MATCH(A100,表九!A:A,0)),"")</f>
        <v/>
      </c>
      <c r="C100" s="216" t="str">
        <f>IFERROR(INDEX(表九!C:C,MATCH(A100,表九!A:A,0)),"")</f>
        <v/>
      </c>
      <c r="D100" s="217" t="str">
        <f t="shared" si="3"/>
        <v/>
      </c>
    </row>
    <row r="101" ht="18" customHeight="1" spans="1:4">
      <c r="A101" s="218" t="s">
        <v>2849</v>
      </c>
      <c r="B101" s="216" t="str">
        <f>IFERROR(INDEX(表九!B:B,MATCH(A101,表九!A:A,0)),"")</f>
        <v/>
      </c>
      <c r="C101" s="216" t="str">
        <f>IFERROR(INDEX(表九!C:C,MATCH(A101,表九!A:A,0)),"")</f>
        <v/>
      </c>
      <c r="D101" s="217" t="str">
        <f t="shared" si="3"/>
        <v/>
      </c>
    </row>
    <row r="102" ht="18" customHeight="1" spans="1:4">
      <c r="A102" s="218" t="s">
        <v>2867</v>
      </c>
      <c r="B102" s="216" t="str">
        <f>IFERROR(INDEX(表九!B:B,MATCH(A102,表九!A:A,0)),"")</f>
        <v/>
      </c>
      <c r="C102" s="216" t="str">
        <f>IFERROR(INDEX(表九!C:C,MATCH(A102,表九!A:A,0)),"")</f>
        <v/>
      </c>
      <c r="D102" s="217" t="str">
        <f t="shared" si="3"/>
        <v/>
      </c>
    </row>
    <row r="103" ht="18" customHeight="1" spans="1:4">
      <c r="A103" s="203" t="s">
        <v>2782</v>
      </c>
      <c r="B103" s="216">
        <f>IFERROR(INDEX(表九!B:B,MATCH(A103,表九!A:A,0)),"")</f>
        <v>1502</v>
      </c>
      <c r="C103" s="216">
        <f>IFERROR(INDEX(表九!C:C,MATCH(A103,表九!A:A,0)),"")</f>
        <v>2027</v>
      </c>
      <c r="D103" s="217">
        <f t="shared" si="3"/>
        <v>1.34953395472703</v>
      </c>
    </row>
    <row r="104" ht="18" customHeight="1" spans="1:4">
      <c r="A104" s="219" t="s">
        <v>2783</v>
      </c>
      <c r="B104" s="216">
        <f>IFERROR(INDEX(表九!B:B,MATCH(A104,表九!A:A,0)),"")</f>
        <v>1493</v>
      </c>
      <c r="C104" s="216">
        <f>IFERROR(INDEX(表九!C:C,MATCH(A104,表九!A:A,0)),"")</f>
        <v>2027</v>
      </c>
      <c r="D104" s="217">
        <f t="shared" si="3"/>
        <v>1.357669122572</v>
      </c>
    </row>
    <row r="105" ht="18" customHeight="1" spans="1:4">
      <c r="A105" s="219" t="s">
        <v>2830</v>
      </c>
      <c r="B105" s="216" t="str">
        <f>IFERROR(INDEX(表九!B:B,MATCH(A105,表九!A:A,0)),"")</f>
        <v/>
      </c>
      <c r="C105" s="216" t="str">
        <f>IFERROR(INDEX(表九!C:C,MATCH(A105,表九!A:A,0)),"")</f>
        <v/>
      </c>
      <c r="D105" s="217" t="str">
        <f t="shared" si="3"/>
        <v/>
      </c>
    </row>
    <row r="106" ht="18" customHeight="1" spans="1:4">
      <c r="A106" s="219" t="s">
        <v>2868</v>
      </c>
      <c r="B106" s="216" t="str">
        <f>IFERROR(INDEX(表九!B:B,MATCH(A106,表九!A:A,0)),"")</f>
        <v/>
      </c>
      <c r="C106" s="216" t="str">
        <f>IFERROR(INDEX(表九!C:C,MATCH(A106,表九!A:A,0)),"")</f>
        <v/>
      </c>
      <c r="D106" s="217" t="str">
        <f t="shared" si="3"/>
        <v/>
      </c>
    </row>
    <row r="107" ht="18" customHeight="1" spans="1:4">
      <c r="A107" s="219" t="s">
        <v>2869</v>
      </c>
      <c r="B107" s="216" t="str">
        <f>IFERROR(INDEX(表九!B:B,MATCH(A107,表九!A:A,0)),"")</f>
        <v/>
      </c>
      <c r="C107" s="216" t="str">
        <f>IFERROR(INDEX(表九!C:C,MATCH(A107,表九!A:A,0)),"")</f>
        <v/>
      </c>
      <c r="D107" s="217" t="str">
        <f t="shared" si="3"/>
        <v/>
      </c>
    </row>
    <row r="108" ht="18" customHeight="1" spans="1:4">
      <c r="A108" s="219" t="s">
        <v>2870</v>
      </c>
      <c r="B108" s="216" t="str">
        <f>IFERROR(INDEX(表九!B:B,MATCH(A108,表九!A:A,0)),"")</f>
        <v/>
      </c>
      <c r="C108" s="216" t="str">
        <f>IFERROR(INDEX(表九!C:C,MATCH(A108,表九!A:A,0)),"")</f>
        <v/>
      </c>
      <c r="D108" s="217" t="str">
        <f t="shared" si="3"/>
        <v/>
      </c>
    </row>
    <row r="109" ht="18" customHeight="1" spans="1:4">
      <c r="A109" s="219" t="s">
        <v>2785</v>
      </c>
      <c r="B109" s="216">
        <f>IFERROR(INDEX(表九!B:B,MATCH(A109,表九!A:A,0)),"")</f>
        <v>0</v>
      </c>
      <c r="C109" s="216">
        <f>IFERROR(INDEX(表九!C:C,MATCH(A109,表九!A:A,0)),"")</f>
        <v>0</v>
      </c>
      <c r="D109" s="217" t="str">
        <f t="shared" si="3"/>
        <v/>
      </c>
    </row>
    <row r="110" ht="18" customHeight="1" spans="1:4">
      <c r="A110" s="219" t="s">
        <v>2830</v>
      </c>
      <c r="B110" s="216" t="str">
        <f>IFERROR(INDEX(表九!B:B,MATCH(A110,表九!A:A,0)),"")</f>
        <v/>
      </c>
      <c r="C110" s="216" t="str">
        <f>IFERROR(INDEX(表九!C:C,MATCH(A110,表九!A:A,0)),"")</f>
        <v/>
      </c>
      <c r="D110" s="217" t="str">
        <f t="shared" si="3"/>
        <v/>
      </c>
    </row>
    <row r="111" ht="18" customHeight="1" spans="1:4">
      <c r="A111" s="219" t="s">
        <v>2868</v>
      </c>
      <c r="B111" s="216" t="str">
        <f>IFERROR(INDEX(表九!B:B,MATCH(A111,表九!A:A,0)),"")</f>
        <v/>
      </c>
      <c r="C111" s="216" t="str">
        <f>IFERROR(INDEX(表九!C:C,MATCH(A111,表九!A:A,0)),"")</f>
        <v/>
      </c>
      <c r="D111" s="217" t="str">
        <f t="shared" si="3"/>
        <v/>
      </c>
    </row>
    <row r="112" ht="18" customHeight="1" spans="1:4">
      <c r="A112" s="219" t="s">
        <v>2871</v>
      </c>
      <c r="B112" s="216" t="str">
        <f>IFERROR(INDEX(表九!B:B,MATCH(A112,表九!A:A,0)),"")</f>
        <v/>
      </c>
      <c r="C112" s="216" t="str">
        <f>IFERROR(INDEX(表九!C:C,MATCH(A112,表九!A:A,0)),"")</f>
        <v/>
      </c>
      <c r="D112" s="217" t="str">
        <f t="shared" si="3"/>
        <v/>
      </c>
    </row>
    <row r="113" ht="18" customHeight="1" spans="1:4">
      <c r="A113" s="219" t="s">
        <v>2872</v>
      </c>
      <c r="B113" s="216" t="str">
        <f>IFERROR(INDEX(表九!B:B,MATCH(A113,表九!A:A,0)),"")</f>
        <v/>
      </c>
      <c r="C113" s="216" t="str">
        <f>IFERROR(INDEX(表九!C:C,MATCH(A113,表九!A:A,0)),"")</f>
        <v/>
      </c>
      <c r="D113" s="217" t="str">
        <f t="shared" ref="D113:D144" si="4">IFERROR(C113/B113,"")</f>
        <v/>
      </c>
    </row>
    <row r="114" ht="18" customHeight="1" spans="1:4">
      <c r="A114" s="219" t="s">
        <v>2786</v>
      </c>
      <c r="B114" s="216">
        <f>IFERROR(INDEX(表九!B:B,MATCH(A114,表九!A:A,0)),"")</f>
        <v>0</v>
      </c>
      <c r="C114" s="216">
        <f>IFERROR(INDEX(表九!C:C,MATCH(A114,表九!A:A,0)),"")</f>
        <v>0</v>
      </c>
      <c r="D114" s="217" t="str">
        <f t="shared" si="4"/>
        <v/>
      </c>
    </row>
    <row r="115" ht="18" customHeight="1" spans="1:4">
      <c r="A115" s="219" t="s">
        <v>1706</v>
      </c>
      <c r="B115" s="216" t="str">
        <f>IFERROR(INDEX(表九!B:B,MATCH(A115,表九!A:A,0)),"")</f>
        <v/>
      </c>
      <c r="C115" s="216" t="str">
        <f>IFERROR(INDEX(表九!C:C,MATCH(A115,表九!A:A,0)),"")</f>
        <v/>
      </c>
      <c r="D115" s="217" t="str">
        <f t="shared" si="4"/>
        <v/>
      </c>
    </row>
    <row r="116" ht="18" customHeight="1" spans="1:4">
      <c r="A116" s="219" t="s">
        <v>2873</v>
      </c>
      <c r="B116" s="216" t="str">
        <f>IFERROR(INDEX(表九!B:B,MATCH(A116,表九!A:A,0)),"")</f>
        <v/>
      </c>
      <c r="C116" s="216" t="str">
        <f>IFERROR(INDEX(表九!C:C,MATCH(A116,表九!A:A,0)),"")</f>
        <v/>
      </c>
      <c r="D116" s="217" t="str">
        <f t="shared" si="4"/>
        <v/>
      </c>
    </row>
    <row r="117" ht="18" customHeight="1" spans="1:4">
      <c r="A117" s="219" t="s">
        <v>2874</v>
      </c>
      <c r="B117" s="216" t="str">
        <f>IFERROR(INDEX(表九!B:B,MATCH(A117,表九!A:A,0)),"")</f>
        <v/>
      </c>
      <c r="C117" s="216" t="str">
        <f>IFERROR(INDEX(表九!C:C,MATCH(A117,表九!A:A,0)),"")</f>
        <v/>
      </c>
      <c r="D117" s="217" t="str">
        <f t="shared" si="4"/>
        <v/>
      </c>
    </row>
    <row r="118" ht="18" customHeight="1" spans="1:4">
      <c r="A118" s="219" t="s">
        <v>2875</v>
      </c>
      <c r="B118" s="216" t="str">
        <f>IFERROR(INDEX(表九!B:B,MATCH(A118,表九!A:A,0)),"")</f>
        <v/>
      </c>
      <c r="C118" s="216" t="str">
        <f>IFERROR(INDEX(表九!C:C,MATCH(A118,表九!A:A,0)),"")</f>
        <v/>
      </c>
      <c r="D118" s="217" t="str">
        <f t="shared" si="4"/>
        <v/>
      </c>
    </row>
    <row r="119" ht="18" customHeight="1" spans="1:4">
      <c r="A119" s="190" t="s">
        <v>2787</v>
      </c>
      <c r="B119" s="216">
        <f>IFERROR(INDEX(表九!B:B,MATCH(A119,表九!A:A,0)),"")</f>
        <v>0</v>
      </c>
      <c r="C119" s="216">
        <f>IFERROR(INDEX(表九!C:C,MATCH(A119,表九!A:A,0)),"")</f>
        <v>0</v>
      </c>
      <c r="D119" s="217" t="str">
        <f t="shared" si="4"/>
        <v/>
      </c>
    </row>
    <row r="120" ht="18" customHeight="1" spans="1:4">
      <c r="A120" s="219" t="s">
        <v>2788</v>
      </c>
      <c r="B120" s="216">
        <f>IFERROR(INDEX(表九!B:B,MATCH(A120,表九!A:A,0)),"")</f>
        <v>0</v>
      </c>
      <c r="C120" s="216">
        <f>IFERROR(INDEX(表九!C:C,MATCH(A120,表九!A:A,0)),"")</f>
        <v>0</v>
      </c>
      <c r="D120" s="217" t="str">
        <f t="shared" si="4"/>
        <v/>
      </c>
    </row>
    <row r="121" ht="18" customHeight="1" spans="1:4">
      <c r="A121" s="219" t="s">
        <v>1771</v>
      </c>
      <c r="B121" s="216" t="str">
        <f>IFERROR(INDEX(表九!B:B,MATCH(A121,表九!A:A,0)),"")</f>
        <v/>
      </c>
      <c r="C121" s="216" t="str">
        <f>IFERROR(INDEX(表九!C:C,MATCH(A121,表九!A:A,0)),"")</f>
        <v/>
      </c>
      <c r="D121" s="217" t="str">
        <f t="shared" si="4"/>
        <v/>
      </c>
    </row>
    <row r="122" ht="18" customHeight="1" spans="1:4">
      <c r="A122" s="219" t="s">
        <v>1773</v>
      </c>
      <c r="B122" s="216" t="str">
        <f>IFERROR(INDEX(表九!B:B,MATCH(A122,表九!A:A,0)),"")</f>
        <v/>
      </c>
      <c r="C122" s="216" t="str">
        <f>IFERROR(INDEX(表九!C:C,MATCH(A122,表九!A:A,0)),"")</f>
        <v/>
      </c>
      <c r="D122" s="217" t="str">
        <f t="shared" si="4"/>
        <v/>
      </c>
    </row>
    <row r="123" ht="18" customHeight="1" spans="1:4">
      <c r="A123" s="219" t="s">
        <v>2876</v>
      </c>
      <c r="B123" s="216" t="str">
        <f>IFERROR(INDEX(表九!B:B,MATCH(A123,表九!A:A,0)),"")</f>
        <v/>
      </c>
      <c r="C123" s="216" t="str">
        <f>IFERROR(INDEX(表九!C:C,MATCH(A123,表九!A:A,0)),"")</f>
        <v/>
      </c>
      <c r="D123" s="217" t="str">
        <f t="shared" si="4"/>
        <v/>
      </c>
    </row>
    <row r="124" ht="18" customHeight="1" spans="1:4">
      <c r="A124" s="219" t="s">
        <v>2877</v>
      </c>
      <c r="B124" s="216" t="str">
        <f>IFERROR(INDEX(表九!B:B,MATCH(A124,表九!A:A,0)),"")</f>
        <v/>
      </c>
      <c r="C124" s="216" t="str">
        <f>IFERROR(INDEX(表九!C:C,MATCH(A124,表九!A:A,0)),"")</f>
        <v/>
      </c>
      <c r="D124" s="217" t="str">
        <f t="shared" si="4"/>
        <v/>
      </c>
    </row>
    <row r="125" ht="18" customHeight="1" spans="1:4">
      <c r="A125" s="219" t="s">
        <v>2789</v>
      </c>
      <c r="B125" s="216">
        <f>IFERROR(INDEX(表九!B:B,MATCH(A125,表九!A:A,0)),"")</f>
        <v>0</v>
      </c>
      <c r="C125" s="216">
        <f>IFERROR(INDEX(表九!C:C,MATCH(A125,表九!A:A,0)),"")</f>
        <v>0</v>
      </c>
      <c r="D125" s="217" t="str">
        <f t="shared" si="4"/>
        <v/>
      </c>
    </row>
    <row r="126" ht="18" customHeight="1" spans="1:4">
      <c r="A126" s="219" t="s">
        <v>2876</v>
      </c>
      <c r="B126" s="216" t="str">
        <f>IFERROR(INDEX(表九!B:B,MATCH(A126,表九!A:A,0)),"")</f>
        <v/>
      </c>
      <c r="C126" s="216" t="str">
        <f>IFERROR(INDEX(表九!C:C,MATCH(A126,表九!A:A,0)),"")</f>
        <v/>
      </c>
      <c r="D126" s="217" t="str">
        <f t="shared" si="4"/>
        <v/>
      </c>
    </row>
    <row r="127" ht="18" customHeight="1" spans="1:4">
      <c r="A127" s="219" t="s">
        <v>2878</v>
      </c>
      <c r="B127" s="216" t="str">
        <f>IFERROR(INDEX(表九!B:B,MATCH(A127,表九!A:A,0)),"")</f>
        <v/>
      </c>
      <c r="C127" s="216" t="str">
        <f>IFERROR(INDEX(表九!C:C,MATCH(A127,表九!A:A,0)),"")</f>
        <v/>
      </c>
      <c r="D127" s="217" t="str">
        <f t="shared" si="4"/>
        <v/>
      </c>
    </row>
    <row r="128" ht="18" customHeight="1" spans="1:4">
      <c r="A128" s="219" t="s">
        <v>2879</v>
      </c>
      <c r="B128" s="216" t="str">
        <f>IFERROR(INDEX(表九!B:B,MATCH(A128,表九!A:A,0)),"")</f>
        <v/>
      </c>
      <c r="C128" s="216" t="str">
        <f>IFERROR(INDEX(表九!C:C,MATCH(A128,表九!A:A,0)),"")</f>
        <v/>
      </c>
      <c r="D128" s="217" t="str">
        <f t="shared" si="4"/>
        <v/>
      </c>
    </row>
    <row r="129" ht="18" customHeight="1" spans="1:4">
      <c r="A129" s="219" t="s">
        <v>2880</v>
      </c>
      <c r="B129" s="216" t="str">
        <f>IFERROR(INDEX(表九!B:B,MATCH(A129,表九!A:A,0)),"")</f>
        <v/>
      </c>
      <c r="C129" s="216" t="str">
        <f>IFERROR(INDEX(表九!C:C,MATCH(A129,表九!A:A,0)),"")</f>
        <v/>
      </c>
      <c r="D129" s="217" t="str">
        <f t="shared" si="4"/>
        <v/>
      </c>
    </row>
    <row r="130" ht="18" customHeight="1" spans="1:4">
      <c r="A130" s="219" t="s">
        <v>2790</v>
      </c>
      <c r="B130" s="216">
        <f>IFERROR(INDEX(表九!B:B,MATCH(A130,表九!A:A,0)),"")</f>
        <v>0</v>
      </c>
      <c r="C130" s="216">
        <f>IFERROR(INDEX(表九!C:C,MATCH(A130,表九!A:A,0)),"")</f>
        <v>0</v>
      </c>
      <c r="D130" s="217" t="str">
        <f t="shared" si="4"/>
        <v/>
      </c>
    </row>
    <row r="131" ht="18" customHeight="1" spans="1:4">
      <c r="A131" s="219" t="s">
        <v>2881</v>
      </c>
      <c r="B131" s="216" t="str">
        <f>IFERROR(INDEX(表九!B:B,MATCH(A131,表九!A:A,0)),"")</f>
        <v/>
      </c>
      <c r="C131" s="216" t="str">
        <f>IFERROR(INDEX(表九!C:C,MATCH(A131,表九!A:A,0)),"")</f>
        <v/>
      </c>
      <c r="D131" s="217" t="str">
        <f t="shared" si="4"/>
        <v/>
      </c>
    </row>
    <row r="132" ht="18" customHeight="1" spans="1:4">
      <c r="A132" s="219" t="s">
        <v>2882</v>
      </c>
      <c r="B132" s="216" t="str">
        <f>IFERROR(INDEX(表九!B:B,MATCH(A132,表九!A:A,0)),"")</f>
        <v/>
      </c>
      <c r="C132" s="216" t="str">
        <f>IFERROR(INDEX(表九!C:C,MATCH(A132,表九!A:A,0)),"")</f>
        <v/>
      </c>
      <c r="D132" s="217" t="str">
        <f t="shared" si="4"/>
        <v/>
      </c>
    </row>
    <row r="133" ht="18" customHeight="1" spans="1:4">
      <c r="A133" s="219" t="s">
        <v>2883</v>
      </c>
      <c r="B133" s="216" t="str">
        <f>IFERROR(INDEX(表九!B:B,MATCH(A133,表九!A:A,0)),"")</f>
        <v/>
      </c>
      <c r="C133" s="216" t="str">
        <f>IFERROR(INDEX(表九!C:C,MATCH(A133,表九!A:A,0)),"")</f>
        <v/>
      </c>
      <c r="D133" s="217" t="str">
        <f t="shared" si="4"/>
        <v/>
      </c>
    </row>
    <row r="134" ht="18" customHeight="1" spans="1:4">
      <c r="A134" s="219" t="s">
        <v>2884</v>
      </c>
      <c r="B134" s="216" t="str">
        <f>IFERROR(INDEX(表九!B:B,MATCH(A134,表九!A:A,0)),"")</f>
        <v/>
      </c>
      <c r="C134" s="216" t="str">
        <f>IFERROR(INDEX(表九!C:C,MATCH(A134,表九!A:A,0)),"")</f>
        <v/>
      </c>
      <c r="D134" s="217" t="str">
        <f t="shared" si="4"/>
        <v/>
      </c>
    </row>
    <row r="135" ht="18" customHeight="1" spans="1:4">
      <c r="A135" s="219" t="s">
        <v>2885</v>
      </c>
      <c r="B135" s="216" t="str">
        <f>IFERROR(INDEX(表九!B:B,MATCH(A135,表九!A:A,0)),"")</f>
        <v/>
      </c>
      <c r="C135" s="216" t="str">
        <f>IFERROR(INDEX(表九!C:C,MATCH(A135,表九!A:A,0)),"")</f>
        <v/>
      </c>
      <c r="D135" s="217" t="str">
        <f t="shared" si="4"/>
        <v/>
      </c>
    </row>
    <row r="136" ht="18" customHeight="1" spans="1:4">
      <c r="A136" s="219" t="s">
        <v>2886</v>
      </c>
      <c r="B136" s="216" t="str">
        <f>IFERROR(INDEX(表九!B:B,MATCH(A136,表九!A:A,0)),"")</f>
        <v/>
      </c>
      <c r="C136" s="216" t="str">
        <f>IFERROR(INDEX(表九!C:C,MATCH(A136,表九!A:A,0)),"")</f>
        <v/>
      </c>
      <c r="D136" s="217" t="str">
        <f t="shared" si="4"/>
        <v/>
      </c>
    </row>
    <row r="137" ht="18" customHeight="1" spans="1:4">
      <c r="A137" s="219" t="s">
        <v>2887</v>
      </c>
      <c r="B137" s="216" t="str">
        <f>IFERROR(INDEX(表九!B:B,MATCH(A137,表九!A:A,0)),"")</f>
        <v/>
      </c>
      <c r="C137" s="216" t="str">
        <f>IFERROR(INDEX(表九!C:C,MATCH(A137,表九!A:A,0)),"")</f>
        <v/>
      </c>
      <c r="D137" s="217" t="str">
        <f t="shared" si="4"/>
        <v/>
      </c>
    </row>
    <row r="138" ht="18" customHeight="1" spans="1:4">
      <c r="A138" s="219" t="s">
        <v>2888</v>
      </c>
      <c r="B138" s="216" t="str">
        <f>IFERROR(INDEX(表九!B:B,MATCH(A138,表九!A:A,0)),"")</f>
        <v/>
      </c>
      <c r="C138" s="216" t="str">
        <f>IFERROR(INDEX(表九!C:C,MATCH(A138,表九!A:A,0)),"")</f>
        <v/>
      </c>
      <c r="D138" s="217" t="str">
        <f t="shared" si="4"/>
        <v/>
      </c>
    </row>
    <row r="139" ht="18" customHeight="1" spans="1:4">
      <c r="A139" s="219" t="s">
        <v>2791</v>
      </c>
      <c r="B139" s="216">
        <f>IFERROR(INDEX(表九!B:B,MATCH(A139,表九!A:A,0)),"")</f>
        <v>0</v>
      </c>
      <c r="C139" s="216">
        <f>IFERROR(INDEX(表九!C:C,MATCH(A139,表九!A:A,0)),"")</f>
        <v>0</v>
      </c>
      <c r="D139" s="217" t="str">
        <f t="shared" si="4"/>
        <v/>
      </c>
    </row>
    <row r="140" ht="18" customHeight="1" spans="1:4">
      <c r="A140" s="219" t="s">
        <v>2889</v>
      </c>
      <c r="B140" s="216" t="str">
        <f>IFERROR(INDEX(表九!B:B,MATCH(A140,表九!A:A,0)),"")</f>
        <v/>
      </c>
      <c r="C140" s="216" t="str">
        <f>IFERROR(INDEX(表九!C:C,MATCH(A140,表九!A:A,0)),"")</f>
        <v/>
      </c>
      <c r="D140" s="217" t="str">
        <f t="shared" si="4"/>
        <v/>
      </c>
    </row>
    <row r="141" ht="18" customHeight="1" spans="1:4">
      <c r="A141" s="219" t="s">
        <v>2890</v>
      </c>
      <c r="B141" s="216" t="str">
        <f>IFERROR(INDEX(表九!B:B,MATCH(A141,表九!A:A,0)),"")</f>
        <v/>
      </c>
      <c r="C141" s="216" t="str">
        <f>IFERROR(INDEX(表九!C:C,MATCH(A141,表九!A:A,0)),"")</f>
        <v/>
      </c>
      <c r="D141" s="217" t="str">
        <f t="shared" si="4"/>
        <v/>
      </c>
    </row>
    <row r="142" ht="18" customHeight="1" spans="1:4">
      <c r="A142" s="219" t="s">
        <v>2891</v>
      </c>
      <c r="B142" s="216" t="str">
        <f>IFERROR(INDEX(表九!B:B,MATCH(A142,表九!A:A,0)),"")</f>
        <v/>
      </c>
      <c r="C142" s="216" t="str">
        <f>IFERROR(INDEX(表九!C:C,MATCH(A142,表九!A:A,0)),"")</f>
        <v/>
      </c>
      <c r="D142" s="217" t="str">
        <f t="shared" si="4"/>
        <v/>
      </c>
    </row>
    <row r="143" ht="18" customHeight="1" spans="1:4">
      <c r="A143" s="219" t="s">
        <v>2892</v>
      </c>
      <c r="B143" s="216" t="str">
        <f>IFERROR(INDEX(表九!B:B,MATCH(A143,表九!A:A,0)),"")</f>
        <v/>
      </c>
      <c r="C143" s="216" t="str">
        <f>IFERROR(INDEX(表九!C:C,MATCH(A143,表九!A:A,0)),"")</f>
        <v/>
      </c>
      <c r="D143" s="217" t="str">
        <f t="shared" si="4"/>
        <v/>
      </c>
    </row>
    <row r="144" ht="18" customHeight="1" spans="1:4">
      <c r="A144" s="219" t="s">
        <v>2893</v>
      </c>
      <c r="B144" s="216" t="str">
        <f>IFERROR(INDEX(表九!B:B,MATCH(A144,表九!A:A,0)),"")</f>
        <v/>
      </c>
      <c r="C144" s="216" t="str">
        <f>IFERROR(INDEX(表九!C:C,MATCH(A144,表九!A:A,0)),"")</f>
        <v/>
      </c>
      <c r="D144" s="217" t="str">
        <f t="shared" si="4"/>
        <v/>
      </c>
    </row>
    <row r="145" ht="18" customHeight="1" spans="1:4">
      <c r="A145" s="219" t="s">
        <v>2894</v>
      </c>
      <c r="B145" s="216" t="str">
        <f>IFERROR(INDEX(表九!B:B,MATCH(A145,表九!A:A,0)),"")</f>
        <v/>
      </c>
      <c r="C145" s="216" t="str">
        <f>IFERROR(INDEX(表九!C:C,MATCH(A145,表九!A:A,0)),"")</f>
        <v/>
      </c>
      <c r="D145" s="217" t="str">
        <f t="shared" ref="D145:D173" si="5">IFERROR(C145/B145,"")</f>
        <v/>
      </c>
    </row>
    <row r="146" ht="18" customHeight="1" spans="1:4">
      <c r="A146" s="219" t="s">
        <v>2792</v>
      </c>
      <c r="B146" s="216">
        <f>IFERROR(INDEX(表九!B:B,MATCH(A146,表九!A:A,0)),"")</f>
        <v>0</v>
      </c>
      <c r="C146" s="216">
        <f>IFERROR(INDEX(表九!C:C,MATCH(A146,表九!A:A,0)),"")</f>
        <v>0</v>
      </c>
      <c r="D146" s="217" t="str">
        <f t="shared" si="5"/>
        <v/>
      </c>
    </row>
    <row r="147" ht="18" customHeight="1" spans="1:4">
      <c r="A147" s="219" t="s">
        <v>2895</v>
      </c>
      <c r="B147" s="216" t="str">
        <f>IFERROR(INDEX(表九!B:B,MATCH(A147,表九!A:A,0)),"")</f>
        <v/>
      </c>
      <c r="C147" s="216" t="str">
        <f>IFERROR(INDEX(表九!C:C,MATCH(A147,表九!A:A,0)),"")</f>
        <v/>
      </c>
      <c r="D147" s="217" t="str">
        <f t="shared" si="5"/>
        <v/>
      </c>
    </row>
    <row r="148" ht="18" customHeight="1" spans="1:4">
      <c r="A148" s="219" t="s">
        <v>1829</v>
      </c>
      <c r="B148" s="216" t="str">
        <f>IFERROR(INDEX(表九!B:B,MATCH(A148,表九!A:A,0)),"")</f>
        <v/>
      </c>
      <c r="C148" s="216" t="str">
        <f>IFERROR(INDEX(表九!C:C,MATCH(A148,表九!A:A,0)),"")</f>
        <v/>
      </c>
      <c r="D148" s="217" t="str">
        <f t="shared" si="5"/>
        <v/>
      </c>
    </row>
    <row r="149" ht="18" customHeight="1" spans="1:4">
      <c r="A149" s="219" t="s">
        <v>2896</v>
      </c>
      <c r="B149" s="216" t="str">
        <f>IFERROR(INDEX(表九!B:B,MATCH(A149,表九!A:A,0)),"")</f>
        <v/>
      </c>
      <c r="C149" s="216" t="str">
        <f>IFERROR(INDEX(表九!C:C,MATCH(A149,表九!A:A,0)),"")</f>
        <v/>
      </c>
      <c r="D149" s="217" t="str">
        <f t="shared" si="5"/>
        <v/>
      </c>
    </row>
    <row r="150" ht="18" customHeight="1" spans="1:4">
      <c r="A150" s="219" t="s">
        <v>2897</v>
      </c>
      <c r="B150" s="216" t="str">
        <f>IFERROR(INDEX(表九!B:B,MATCH(A150,表九!A:A,0)),"")</f>
        <v/>
      </c>
      <c r="C150" s="216" t="str">
        <f>IFERROR(INDEX(表九!C:C,MATCH(A150,表九!A:A,0)),"")</f>
        <v/>
      </c>
      <c r="D150" s="217" t="str">
        <f t="shared" si="5"/>
        <v/>
      </c>
    </row>
    <row r="151" ht="18" customHeight="1" spans="1:4">
      <c r="A151" s="219" t="s">
        <v>2898</v>
      </c>
      <c r="B151" s="216" t="str">
        <f>IFERROR(INDEX(表九!B:B,MATCH(A151,表九!A:A,0)),"")</f>
        <v/>
      </c>
      <c r="C151" s="216" t="str">
        <f>IFERROR(INDEX(表九!C:C,MATCH(A151,表九!A:A,0)),"")</f>
        <v/>
      </c>
      <c r="D151" s="217" t="str">
        <f t="shared" si="5"/>
        <v/>
      </c>
    </row>
    <row r="152" ht="18" customHeight="1" spans="1:4">
      <c r="A152" s="219" t="s">
        <v>2899</v>
      </c>
      <c r="B152" s="216" t="str">
        <f>IFERROR(INDEX(表九!B:B,MATCH(A152,表九!A:A,0)),"")</f>
        <v/>
      </c>
      <c r="C152" s="216" t="str">
        <f>IFERROR(INDEX(表九!C:C,MATCH(A152,表九!A:A,0)),"")</f>
        <v/>
      </c>
      <c r="D152" s="217" t="str">
        <f t="shared" si="5"/>
        <v/>
      </c>
    </row>
    <row r="153" ht="18" customHeight="1" spans="1:4">
      <c r="A153" s="219" t="s">
        <v>2900</v>
      </c>
      <c r="B153" s="216" t="str">
        <f>IFERROR(INDEX(表九!B:B,MATCH(A153,表九!A:A,0)),"")</f>
        <v/>
      </c>
      <c r="C153" s="216" t="str">
        <f>IFERROR(INDEX(表九!C:C,MATCH(A153,表九!A:A,0)),"")</f>
        <v/>
      </c>
      <c r="D153" s="217" t="str">
        <f t="shared" si="5"/>
        <v/>
      </c>
    </row>
    <row r="154" ht="18" customHeight="1" spans="1:4">
      <c r="A154" s="219" t="s">
        <v>2901</v>
      </c>
      <c r="B154" s="216" t="str">
        <f>IFERROR(INDEX(表九!B:B,MATCH(A154,表九!A:A,0)),"")</f>
        <v/>
      </c>
      <c r="C154" s="216" t="str">
        <f>IFERROR(INDEX(表九!C:C,MATCH(A154,表九!A:A,0)),"")</f>
        <v/>
      </c>
      <c r="D154" s="217" t="str">
        <f t="shared" si="5"/>
        <v/>
      </c>
    </row>
    <row r="155" ht="18" customHeight="1" spans="1:4">
      <c r="A155" s="219" t="s">
        <v>2793</v>
      </c>
      <c r="B155" s="216">
        <f>IFERROR(INDEX(表九!B:B,MATCH(A155,表九!A:A,0)),"")</f>
        <v>0</v>
      </c>
      <c r="C155" s="216">
        <f>IFERROR(INDEX(表九!C:C,MATCH(A155,表九!A:A,0)),"")</f>
        <v>0</v>
      </c>
      <c r="D155" s="217" t="str">
        <f t="shared" si="5"/>
        <v/>
      </c>
    </row>
    <row r="156" ht="18" customHeight="1" spans="1:4">
      <c r="A156" s="218" t="s">
        <v>1771</v>
      </c>
      <c r="B156" s="216" t="str">
        <f>IFERROR(INDEX(表九!B:B,MATCH(A156,表九!A:A,0)),"")</f>
        <v/>
      </c>
      <c r="C156" s="216" t="str">
        <f>IFERROR(INDEX(表九!C:C,MATCH(A156,表九!A:A,0)),"")</f>
        <v/>
      </c>
      <c r="D156" s="217" t="str">
        <f t="shared" si="5"/>
        <v/>
      </c>
    </row>
    <row r="157" ht="26" customHeight="1" spans="1:4">
      <c r="A157" s="218" t="s">
        <v>2902</v>
      </c>
      <c r="B157" s="216" t="str">
        <f>IFERROR(INDEX(表九!B:B,MATCH(A157,表九!A:A,0)),"")</f>
        <v/>
      </c>
      <c r="C157" s="216" t="str">
        <f>IFERROR(INDEX(表九!C:C,MATCH(A157,表九!A:A,0)),"")</f>
        <v/>
      </c>
      <c r="D157" s="217" t="str">
        <f t="shared" si="5"/>
        <v/>
      </c>
    </row>
    <row r="158" ht="18" customHeight="1" spans="1:4">
      <c r="A158" s="219" t="s">
        <v>2794</v>
      </c>
      <c r="B158" s="216">
        <f>IFERROR(INDEX(表九!B:B,MATCH(A158,表九!A:A,0)),"")</f>
        <v>0</v>
      </c>
      <c r="C158" s="216">
        <f>IFERROR(INDEX(表九!C:C,MATCH(A158,表九!A:A,0)),"")</f>
        <v>0</v>
      </c>
      <c r="D158" s="217" t="str">
        <f t="shared" si="5"/>
        <v/>
      </c>
    </row>
    <row r="159" ht="18" customHeight="1" spans="1:4">
      <c r="A159" s="218" t="s">
        <v>1771</v>
      </c>
      <c r="B159" s="216" t="str">
        <f>IFERROR(INDEX(表九!B:B,MATCH(A159,表九!A:A,0)),"")</f>
        <v/>
      </c>
      <c r="C159" s="216" t="str">
        <f>IFERROR(INDEX(表九!C:C,MATCH(A159,表九!A:A,0)),"")</f>
        <v/>
      </c>
      <c r="D159" s="217" t="str">
        <f t="shared" si="5"/>
        <v/>
      </c>
    </row>
    <row r="160" ht="18" customHeight="1" spans="1:4">
      <c r="A160" s="218" t="s">
        <v>2903</v>
      </c>
      <c r="B160" s="216" t="str">
        <f>IFERROR(INDEX(表九!B:B,MATCH(A160,表九!A:A,0)),"")</f>
        <v/>
      </c>
      <c r="C160" s="216" t="str">
        <f>IFERROR(INDEX(表九!C:C,MATCH(A160,表九!A:A,0)),"")</f>
        <v/>
      </c>
      <c r="D160" s="217" t="str">
        <f t="shared" si="5"/>
        <v/>
      </c>
    </row>
    <row r="161" ht="18" customHeight="1" spans="1:4">
      <c r="A161" s="219" t="s">
        <v>2795</v>
      </c>
      <c r="B161" s="216">
        <f>IFERROR(INDEX(表九!B:B,MATCH(A161,表九!A:A,0)),"")</f>
        <v>0</v>
      </c>
      <c r="C161" s="216">
        <f>IFERROR(INDEX(表九!C:C,MATCH(A161,表九!A:A,0)),"")</f>
        <v>0</v>
      </c>
      <c r="D161" s="217" t="str">
        <f t="shared" si="5"/>
        <v/>
      </c>
    </row>
    <row r="162" ht="18" customHeight="1" spans="1:4">
      <c r="A162" s="190" t="s">
        <v>2796</v>
      </c>
      <c r="B162" s="216">
        <f>IFERROR(INDEX(表九!B:B,MATCH(A162,表九!A:A,0)),"")</f>
        <v>120</v>
      </c>
      <c r="C162" s="216">
        <f>IFERROR(INDEX(表九!C:C,MATCH(A162,表九!A:A,0)),"")</f>
        <v>0</v>
      </c>
      <c r="D162" s="217">
        <f t="shared" si="5"/>
        <v>0</v>
      </c>
    </row>
    <row r="163" ht="18" customHeight="1" spans="1:4">
      <c r="A163" s="219" t="s">
        <v>2797</v>
      </c>
      <c r="B163" s="216">
        <f>IFERROR(INDEX(表九!B:B,MATCH(A163,表九!A:A,0)),"")</f>
        <v>0</v>
      </c>
      <c r="C163" s="216">
        <f>IFERROR(INDEX(表九!C:C,MATCH(A163,表九!A:A,0)),"")</f>
        <v>0</v>
      </c>
      <c r="D163" s="217" t="str">
        <f t="shared" si="5"/>
        <v/>
      </c>
    </row>
    <row r="164" ht="18" customHeight="1" spans="1:4">
      <c r="A164" s="219" t="s">
        <v>2904</v>
      </c>
      <c r="B164" s="216" t="str">
        <f>IFERROR(INDEX(表九!B:B,MATCH(A164,表九!A:A,0)),"")</f>
        <v/>
      </c>
      <c r="C164" s="216" t="str">
        <f>IFERROR(INDEX(表九!C:C,MATCH(A164,表九!A:A,0)),"")</f>
        <v/>
      </c>
      <c r="D164" s="217" t="str">
        <f t="shared" si="5"/>
        <v/>
      </c>
    </row>
    <row r="165" ht="18" customHeight="1" spans="1:4">
      <c r="A165" s="219" t="s">
        <v>2905</v>
      </c>
      <c r="B165" s="216" t="str">
        <f>IFERROR(INDEX(表九!B:B,MATCH(A165,表九!A:A,0)),"")</f>
        <v/>
      </c>
      <c r="C165" s="216" t="str">
        <f>IFERROR(INDEX(表九!C:C,MATCH(A165,表九!A:A,0)),"")</f>
        <v/>
      </c>
      <c r="D165" s="217" t="str">
        <f t="shared" si="5"/>
        <v/>
      </c>
    </row>
    <row r="166" ht="18" customHeight="1" spans="1:4">
      <c r="A166" s="190" t="s">
        <v>2798</v>
      </c>
      <c r="B166" s="216">
        <f>IFERROR(INDEX(表九!B:B,MATCH(A166,表九!A:A,0)),"")</f>
        <v>25276</v>
      </c>
      <c r="C166" s="216">
        <f>IFERROR(INDEX(表九!C:C,MATCH(A166,表九!A:A,0)),"")</f>
        <v>5755</v>
      </c>
      <c r="D166" s="217">
        <f t="shared" si="5"/>
        <v>0.227686342775756</v>
      </c>
    </row>
    <row r="167" ht="18" customHeight="1" spans="1:4">
      <c r="A167" s="219" t="s">
        <v>2799</v>
      </c>
      <c r="B167" s="216">
        <f>IFERROR(INDEX(表九!B:B,MATCH(A167,表九!A:A,0)),"")</f>
        <v>23623</v>
      </c>
      <c r="C167" s="216">
        <f>IFERROR(INDEX(表九!C:C,MATCH(A167,表九!A:A,0)),"")</f>
        <v>5755</v>
      </c>
      <c r="D167" s="217">
        <f t="shared" si="5"/>
        <v>0.243618507386869</v>
      </c>
    </row>
    <row r="168" ht="18" customHeight="1" spans="1:4">
      <c r="A168" s="219" t="s">
        <v>2906</v>
      </c>
      <c r="B168" s="216" t="str">
        <f>IFERROR(INDEX(表九!B:B,MATCH(A168,表九!A:A,0)),"")</f>
        <v/>
      </c>
      <c r="C168" s="216" t="str">
        <f>IFERROR(INDEX(表九!C:C,MATCH(A168,表九!A:A,0)),"")</f>
        <v/>
      </c>
      <c r="D168" s="217" t="str">
        <f t="shared" si="5"/>
        <v/>
      </c>
    </row>
    <row r="169" ht="18" customHeight="1" spans="1:4">
      <c r="A169" s="219" t="s">
        <v>2907</v>
      </c>
      <c r="B169" s="216" t="str">
        <f>IFERROR(INDEX(表九!B:B,MATCH(A169,表九!A:A,0)),"")</f>
        <v/>
      </c>
      <c r="C169" s="216" t="str">
        <f>IFERROR(INDEX(表九!C:C,MATCH(A169,表九!A:A,0)),"")</f>
        <v/>
      </c>
      <c r="D169" s="217" t="str">
        <f t="shared" si="5"/>
        <v/>
      </c>
    </row>
    <row r="170" ht="18" customHeight="1" spans="1:4">
      <c r="A170" s="219" t="s">
        <v>2908</v>
      </c>
      <c r="B170" s="216" t="str">
        <f>IFERROR(INDEX(表九!B:B,MATCH(A170,表九!A:A,0)),"")</f>
        <v/>
      </c>
      <c r="C170" s="216" t="str">
        <f>IFERROR(INDEX(表九!C:C,MATCH(A170,表九!A:A,0)),"")</f>
        <v/>
      </c>
      <c r="D170" s="217" t="str">
        <f t="shared" si="5"/>
        <v/>
      </c>
    </row>
    <row r="171" ht="18" customHeight="1" spans="1:4">
      <c r="A171" s="219" t="s">
        <v>2800</v>
      </c>
      <c r="B171" s="216">
        <f>IFERROR(INDEX(表九!B:B,MATCH(A171,表九!A:A,0)),"")</f>
        <v>0</v>
      </c>
      <c r="C171" s="216">
        <f>IFERROR(INDEX(表九!C:C,MATCH(A171,表九!A:A,0)),"")</f>
        <v>0</v>
      </c>
      <c r="D171" s="217" t="str">
        <f t="shared" si="5"/>
        <v/>
      </c>
    </row>
    <row r="172" ht="18" customHeight="1" spans="1:4">
      <c r="A172" s="219" t="s">
        <v>2909</v>
      </c>
      <c r="B172" s="216" t="str">
        <f>IFERROR(INDEX(表九!B:B,MATCH(A172,表九!A:A,0)),"")</f>
        <v/>
      </c>
      <c r="C172" s="216" t="str">
        <f>IFERROR(INDEX(表九!C:C,MATCH(A172,表九!A:A,0)),"")</f>
        <v/>
      </c>
      <c r="D172" s="217" t="str">
        <f t="shared" si="5"/>
        <v/>
      </c>
    </row>
    <row r="173" ht="18" customHeight="1" spans="1:4">
      <c r="A173" s="219" t="s">
        <v>2910</v>
      </c>
      <c r="B173" s="216" t="str">
        <f>IFERROR(INDEX(表九!B:B,MATCH(A173,表九!A:A,0)),"")</f>
        <v/>
      </c>
      <c r="C173" s="216" t="str">
        <f>IFERROR(INDEX(表九!C:C,MATCH(A173,表九!A:A,0)),"")</f>
        <v/>
      </c>
      <c r="D173" s="217" t="str">
        <f t="shared" si="5"/>
        <v/>
      </c>
    </row>
    <row r="174" ht="18" customHeight="1" spans="1:4">
      <c r="A174" s="219" t="s">
        <v>2911</v>
      </c>
      <c r="B174" s="216" t="str">
        <f>IFERROR(INDEX(表九!B:B,MATCH(A174,表九!A:A,0)),"")</f>
        <v/>
      </c>
      <c r="C174" s="216" t="str">
        <f>IFERROR(INDEX(表九!C:C,MATCH(A174,表九!A:A,0)),"")</f>
        <v/>
      </c>
      <c r="D174" s="217" t="str">
        <f t="shared" ref="D174:D205" si="6">IFERROR(C174/B174,"")</f>
        <v/>
      </c>
    </row>
    <row r="175" ht="18" customHeight="1" spans="1:4">
      <c r="A175" s="219" t="s">
        <v>2912</v>
      </c>
      <c r="B175" s="216" t="str">
        <f>IFERROR(INDEX(表九!B:B,MATCH(A175,表九!A:A,0)),"")</f>
        <v/>
      </c>
      <c r="C175" s="216" t="str">
        <f>IFERROR(INDEX(表九!C:C,MATCH(A175,表九!A:A,0)),"")</f>
        <v/>
      </c>
      <c r="D175" s="217" t="str">
        <f t="shared" si="6"/>
        <v/>
      </c>
    </row>
    <row r="176" ht="18" customHeight="1" spans="1:4">
      <c r="A176" s="219" t="s">
        <v>2913</v>
      </c>
      <c r="B176" s="216" t="str">
        <f>IFERROR(INDEX(表九!B:B,MATCH(A176,表九!A:A,0)),"")</f>
        <v/>
      </c>
      <c r="C176" s="216" t="str">
        <f>IFERROR(INDEX(表九!C:C,MATCH(A176,表九!A:A,0)),"")</f>
        <v/>
      </c>
      <c r="D176" s="217" t="str">
        <f t="shared" si="6"/>
        <v/>
      </c>
    </row>
    <row r="177" ht="18" customHeight="1" spans="1:4">
      <c r="A177" s="219" t="s">
        <v>2914</v>
      </c>
      <c r="B177" s="216" t="str">
        <f>IFERROR(INDEX(表九!B:B,MATCH(A177,表九!A:A,0)),"")</f>
        <v/>
      </c>
      <c r="C177" s="216" t="str">
        <f>IFERROR(INDEX(表九!C:C,MATCH(A177,表九!A:A,0)),"")</f>
        <v/>
      </c>
      <c r="D177" s="217" t="str">
        <f t="shared" si="6"/>
        <v/>
      </c>
    </row>
    <row r="178" ht="18" customHeight="1" spans="1:4">
      <c r="A178" s="219" t="s">
        <v>2915</v>
      </c>
      <c r="B178" s="216" t="str">
        <f>IFERROR(INDEX(表九!B:B,MATCH(A178,表九!A:A,0)),"")</f>
        <v/>
      </c>
      <c r="C178" s="216" t="str">
        <f>IFERROR(INDEX(表九!C:C,MATCH(A178,表九!A:A,0)),"")</f>
        <v/>
      </c>
      <c r="D178" s="217" t="str">
        <f t="shared" si="6"/>
        <v/>
      </c>
    </row>
    <row r="179" ht="18" customHeight="1" spans="1:4">
      <c r="A179" s="219" t="s">
        <v>2916</v>
      </c>
      <c r="B179" s="216" t="str">
        <f>IFERROR(INDEX(表九!B:B,MATCH(A179,表九!A:A,0)),"")</f>
        <v/>
      </c>
      <c r="C179" s="216" t="str">
        <f>IFERROR(INDEX(表九!C:C,MATCH(A179,表九!A:A,0)),"")</f>
        <v/>
      </c>
      <c r="D179" s="217" t="str">
        <f t="shared" si="6"/>
        <v/>
      </c>
    </row>
    <row r="180" ht="18" customHeight="1" spans="1:4">
      <c r="A180" s="219" t="s">
        <v>2801</v>
      </c>
      <c r="B180" s="216">
        <f>IFERROR(INDEX(表九!B:B,MATCH(A180,表九!A:A,0)),"")</f>
        <v>1653</v>
      </c>
      <c r="C180" s="216">
        <f>IFERROR(INDEX(表九!C:C,MATCH(A180,表九!A:A,0)),"")</f>
        <v>0</v>
      </c>
      <c r="D180" s="217">
        <f t="shared" si="6"/>
        <v>0</v>
      </c>
    </row>
    <row r="181" ht="18" customHeight="1" spans="1:4">
      <c r="A181" s="219" t="s">
        <v>2917</v>
      </c>
      <c r="B181" s="216" t="str">
        <f>IFERROR(INDEX(表九!B:B,MATCH(A181,表九!A:A,0)),"")</f>
        <v/>
      </c>
      <c r="C181" s="216" t="str">
        <f>IFERROR(INDEX(表九!C:C,MATCH(A181,表九!A:A,0)),"")</f>
        <v/>
      </c>
      <c r="D181" s="217" t="str">
        <f t="shared" si="6"/>
        <v/>
      </c>
    </row>
    <row r="182" ht="18" customHeight="1" spans="1:4">
      <c r="A182" s="219" t="s">
        <v>2918</v>
      </c>
      <c r="B182" s="216" t="str">
        <f>IFERROR(INDEX(表九!B:B,MATCH(A182,表九!A:A,0)),"")</f>
        <v/>
      </c>
      <c r="C182" s="216" t="str">
        <f>IFERROR(INDEX(表九!C:C,MATCH(A182,表九!A:A,0)),"")</f>
        <v/>
      </c>
      <c r="D182" s="217" t="str">
        <f t="shared" si="6"/>
        <v/>
      </c>
    </row>
    <row r="183" ht="18" customHeight="1" spans="1:4">
      <c r="A183" s="219" t="s">
        <v>2919</v>
      </c>
      <c r="B183" s="216" t="str">
        <f>IFERROR(INDEX(表九!B:B,MATCH(A183,表九!A:A,0)),"")</f>
        <v/>
      </c>
      <c r="C183" s="216" t="str">
        <f>IFERROR(INDEX(表九!C:C,MATCH(A183,表九!A:A,0)),"")</f>
        <v/>
      </c>
      <c r="D183" s="217" t="str">
        <f t="shared" si="6"/>
        <v/>
      </c>
    </row>
    <row r="184" ht="18" customHeight="1" spans="1:4">
      <c r="A184" s="219" t="s">
        <v>2920</v>
      </c>
      <c r="B184" s="216" t="str">
        <f>IFERROR(INDEX(表九!B:B,MATCH(A184,表九!A:A,0)),"")</f>
        <v/>
      </c>
      <c r="C184" s="216" t="str">
        <f>IFERROR(INDEX(表九!C:C,MATCH(A184,表九!A:A,0)),"")</f>
        <v/>
      </c>
      <c r="D184" s="217" t="str">
        <f t="shared" si="6"/>
        <v/>
      </c>
    </row>
    <row r="185" ht="18" customHeight="1" spans="1:4">
      <c r="A185" s="219" t="s">
        <v>2921</v>
      </c>
      <c r="B185" s="216" t="str">
        <f>IFERROR(INDEX(表九!B:B,MATCH(A185,表九!A:A,0)),"")</f>
        <v/>
      </c>
      <c r="C185" s="216" t="str">
        <f>IFERROR(INDEX(表九!C:C,MATCH(A185,表九!A:A,0)),"")</f>
        <v/>
      </c>
      <c r="D185" s="217" t="str">
        <f t="shared" si="6"/>
        <v/>
      </c>
    </row>
    <row r="186" ht="18" customHeight="1" spans="1:4">
      <c r="A186" s="219" t="s">
        <v>2922</v>
      </c>
      <c r="B186" s="216" t="str">
        <f>IFERROR(INDEX(表九!B:B,MATCH(A186,表九!A:A,0)),"")</f>
        <v/>
      </c>
      <c r="C186" s="216" t="str">
        <f>IFERROR(INDEX(表九!C:C,MATCH(A186,表九!A:A,0)),"")</f>
        <v/>
      </c>
      <c r="D186" s="217" t="str">
        <f t="shared" si="6"/>
        <v/>
      </c>
    </row>
    <row r="187" ht="18" customHeight="1" spans="1:4">
      <c r="A187" s="220" t="s">
        <v>2923</v>
      </c>
      <c r="B187" s="216" t="str">
        <f>IFERROR(INDEX(表九!B:B,MATCH(A187,表九!A:A,0)),"")</f>
        <v/>
      </c>
      <c r="C187" s="216" t="str">
        <f>IFERROR(INDEX(表九!C:C,MATCH(A187,表九!A:A,0)),"")</f>
        <v/>
      </c>
      <c r="D187" s="217" t="str">
        <f t="shared" si="6"/>
        <v/>
      </c>
    </row>
    <row r="188" ht="18" customHeight="1" spans="1:4">
      <c r="A188" s="219" t="s">
        <v>2924</v>
      </c>
      <c r="B188" s="216" t="str">
        <f>IFERROR(INDEX(表九!B:B,MATCH(A188,表九!A:A,0)),"")</f>
        <v/>
      </c>
      <c r="C188" s="216" t="str">
        <f>IFERROR(INDEX(表九!C:C,MATCH(A188,表九!A:A,0)),"")</f>
        <v/>
      </c>
      <c r="D188" s="217" t="str">
        <f t="shared" si="6"/>
        <v/>
      </c>
    </row>
    <row r="189" ht="18" customHeight="1" spans="1:4">
      <c r="A189" s="219" t="s">
        <v>2925</v>
      </c>
      <c r="B189" s="216" t="str">
        <f>IFERROR(INDEX(表九!B:B,MATCH(A189,表九!A:A,0)),"")</f>
        <v/>
      </c>
      <c r="C189" s="216" t="str">
        <f>IFERROR(INDEX(表九!C:C,MATCH(A189,表九!A:A,0)),"")</f>
        <v/>
      </c>
      <c r="D189" s="217" t="str">
        <f t="shared" si="6"/>
        <v/>
      </c>
    </row>
    <row r="190" ht="18" customHeight="1" spans="1:4">
      <c r="A190" s="219" t="s">
        <v>2926</v>
      </c>
      <c r="B190" s="216" t="str">
        <f>IFERROR(INDEX(表九!B:B,MATCH(A190,表九!A:A,0)),"")</f>
        <v/>
      </c>
      <c r="C190" s="216" t="str">
        <f>IFERROR(INDEX(表九!C:C,MATCH(A190,表九!A:A,0)),"")</f>
        <v/>
      </c>
      <c r="D190" s="217" t="str">
        <f t="shared" si="6"/>
        <v/>
      </c>
    </row>
    <row r="191" ht="18" customHeight="1" spans="1:4">
      <c r="A191" s="190" t="s">
        <v>2802</v>
      </c>
      <c r="B191" s="216">
        <f>IFERROR(INDEX(表九!B:B,MATCH(A191,表九!A:A,0)),"")</f>
        <v>9052</v>
      </c>
      <c r="C191" s="216">
        <f>IFERROR(INDEX(表九!C:C,MATCH(A191,表九!A:A,0)),"")</f>
        <v>11901</v>
      </c>
      <c r="D191" s="217">
        <f t="shared" si="6"/>
        <v>1.31473707467963</v>
      </c>
    </row>
    <row r="192" ht="18" customHeight="1" spans="1:4">
      <c r="A192" s="190" t="s">
        <v>2927</v>
      </c>
      <c r="B192" s="216" t="str">
        <f>IFERROR(INDEX(表九!B:B,MATCH(A192,表九!A:A,0)),"")</f>
        <v/>
      </c>
      <c r="C192" s="216" t="str">
        <f>IFERROR(INDEX(表九!C:C,MATCH(A192,表九!A:A,0)),"")</f>
        <v/>
      </c>
      <c r="D192" s="217" t="str">
        <f t="shared" si="6"/>
        <v/>
      </c>
    </row>
    <row r="193" ht="18" customHeight="1" spans="1:4">
      <c r="A193" s="190" t="s">
        <v>2928</v>
      </c>
      <c r="B193" s="216" t="str">
        <f>IFERROR(INDEX(表九!B:B,MATCH(A193,表九!A:A,0)),"")</f>
        <v/>
      </c>
      <c r="C193" s="216" t="str">
        <f>IFERROR(INDEX(表九!C:C,MATCH(A193,表九!A:A,0)),"")</f>
        <v/>
      </c>
      <c r="D193" s="217" t="str">
        <f t="shared" si="6"/>
        <v/>
      </c>
    </row>
    <row r="194" ht="18" customHeight="1" spans="1:4">
      <c r="A194" s="190" t="s">
        <v>2929</v>
      </c>
      <c r="B194" s="216" t="str">
        <f>IFERROR(INDEX(表九!B:B,MATCH(A194,表九!A:A,0)),"")</f>
        <v/>
      </c>
      <c r="C194" s="216" t="str">
        <f>IFERROR(INDEX(表九!C:C,MATCH(A194,表九!A:A,0)),"")</f>
        <v/>
      </c>
      <c r="D194" s="217" t="str">
        <f t="shared" si="6"/>
        <v/>
      </c>
    </row>
    <row r="195" ht="18" customHeight="1" spans="1:4">
      <c r="A195" s="190" t="s">
        <v>2930</v>
      </c>
      <c r="B195" s="216" t="str">
        <f>IFERROR(INDEX(表九!B:B,MATCH(A195,表九!A:A,0)),"")</f>
        <v/>
      </c>
      <c r="C195" s="216" t="str">
        <f>IFERROR(INDEX(表九!C:C,MATCH(A195,表九!A:A,0)),"")</f>
        <v/>
      </c>
      <c r="D195" s="217" t="str">
        <f t="shared" si="6"/>
        <v/>
      </c>
    </row>
    <row r="196" ht="18" customHeight="1" spans="1:4">
      <c r="A196" s="190" t="s">
        <v>2931</v>
      </c>
      <c r="B196" s="216" t="str">
        <f>IFERROR(INDEX(表九!B:B,MATCH(A196,表九!A:A,0)),"")</f>
        <v/>
      </c>
      <c r="C196" s="216" t="str">
        <f>IFERROR(INDEX(表九!C:C,MATCH(A196,表九!A:A,0)),"")</f>
        <v/>
      </c>
      <c r="D196" s="217" t="str">
        <f t="shared" si="6"/>
        <v/>
      </c>
    </row>
    <row r="197" ht="18" customHeight="1" spans="1:4">
      <c r="A197" s="190" t="s">
        <v>2932</v>
      </c>
      <c r="B197" s="216" t="str">
        <f>IFERROR(INDEX(表九!B:B,MATCH(A197,表九!A:A,0)),"")</f>
        <v/>
      </c>
      <c r="C197" s="216" t="str">
        <f>IFERROR(INDEX(表九!C:C,MATCH(A197,表九!A:A,0)),"")</f>
        <v/>
      </c>
      <c r="D197" s="217" t="str">
        <f t="shared" si="6"/>
        <v/>
      </c>
    </row>
    <row r="198" ht="18" customHeight="1" spans="1:4">
      <c r="A198" s="190" t="s">
        <v>2933</v>
      </c>
      <c r="B198" s="216" t="str">
        <f>IFERROR(INDEX(表九!B:B,MATCH(A198,表九!A:A,0)),"")</f>
        <v/>
      </c>
      <c r="C198" s="216" t="str">
        <f>IFERROR(INDEX(表九!C:C,MATCH(A198,表九!A:A,0)),"")</f>
        <v/>
      </c>
      <c r="D198" s="217" t="str">
        <f t="shared" si="6"/>
        <v/>
      </c>
    </row>
    <row r="199" ht="18" customHeight="1" spans="1:4">
      <c r="A199" s="190" t="s">
        <v>2934</v>
      </c>
      <c r="B199" s="216" t="str">
        <f>IFERROR(INDEX(表九!B:B,MATCH(A199,表九!A:A,0)),"")</f>
        <v/>
      </c>
      <c r="C199" s="216" t="str">
        <f>IFERROR(INDEX(表九!C:C,MATCH(A199,表九!A:A,0)),"")</f>
        <v/>
      </c>
      <c r="D199" s="217" t="str">
        <f t="shared" si="6"/>
        <v/>
      </c>
    </row>
    <row r="200" ht="18" customHeight="1" spans="1:4">
      <c r="A200" s="190" t="s">
        <v>2935</v>
      </c>
      <c r="B200" s="216" t="str">
        <f>IFERROR(INDEX(表九!B:B,MATCH(A200,表九!A:A,0)),"")</f>
        <v/>
      </c>
      <c r="C200" s="216" t="str">
        <f>IFERROR(INDEX(表九!C:C,MATCH(A200,表九!A:A,0)),"")</f>
        <v/>
      </c>
      <c r="D200" s="217" t="str">
        <f t="shared" si="6"/>
        <v/>
      </c>
    </row>
    <row r="201" ht="18" customHeight="1" spans="1:4">
      <c r="A201" s="190" t="s">
        <v>2936</v>
      </c>
      <c r="B201" s="216" t="str">
        <f>IFERROR(INDEX(表九!B:B,MATCH(A201,表九!A:A,0)),"")</f>
        <v/>
      </c>
      <c r="C201" s="216" t="str">
        <f>IFERROR(INDEX(表九!C:C,MATCH(A201,表九!A:A,0)),"")</f>
        <v/>
      </c>
      <c r="D201" s="217" t="str">
        <f t="shared" si="6"/>
        <v/>
      </c>
    </row>
    <row r="202" ht="18" customHeight="1" spans="1:4">
      <c r="A202" s="190" t="s">
        <v>2937</v>
      </c>
      <c r="B202" s="216" t="str">
        <f>IFERROR(INDEX(表九!B:B,MATCH(A202,表九!A:A,0)),"")</f>
        <v/>
      </c>
      <c r="C202" s="216" t="str">
        <f>IFERROR(INDEX(表九!C:C,MATCH(A202,表九!A:A,0)),"")</f>
        <v/>
      </c>
      <c r="D202" s="217" t="str">
        <f t="shared" si="6"/>
        <v/>
      </c>
    </row>
    <row r="203" ht="18" customHeight="1" spans="1:4">
      <c r="A203" s="190" t="s">
        <v>2938</v>
      </c>
      <c r="B203" s="216" t="str">
        <f>IFERROR(INDEX(表九!B:B,MATCH(A203,表九!A:A,0)),"")</f>
        <v/>
      </c>
      <c r="C203" s="216" t="str">
        <f>IFERROR(INDEX(表九!C:C,MATCH(A203,表九!A:A,0)),"")</f>
        <v/>
      </c>
      <c r="D203" s="217" t="str">
        <f t="shared" si="6"/>
        <v/>
      </c>
    </row>
    <row r="204" ht="18" customHeight="1" spans="1:4">
      <c r="A204" s="190" t="s">
        <v>2939</v>
      </c>
      <c r="B204" s="216" t="str">
        <f>IFERROR(INDEX(表九!B:B,MATCH(A204,表九!A:A,0)),"")</f>
        <v/>
      </c>
      <c r="C204" s="216" t="str">
        <f>IFERROR(INDEX(表九!C:C,MATCH(A204,表九!A:A,0)),"")</f>
        <v/>
      </c>
      <c r="D204" s="217" t="str">
        <f t="shared" si="6"/>
        <v/>
      </c>
    </row>
    <row r="205" ht="18" customHeight="1" spans="1:4">
      <c r="A205" s="190" t="s">
        <v>2940</v>
      </c>
      <c r="B205" s="216" t="str">
        <f>IFERROR(INDEX(表九!B:B,MATCH(A205,表九!A:A,0)),"")</f>
        <v/>
      </c>
      <c r="C205" s="216" t="str">
        <f>IFERROR(INDEX(表九!C:C,MATCH(A205,表九!A:A,0)),"")</f>
        <v/>
      </c>
      <c r="D205" s="217" t="str">
        <f t="shared" si="6"/>
        <v/>
      </c>
    </row>
    <row r="206" ht="18" customHeight="1" spans="1:4">
      <c r="A206" s="190" t="s">
        <v>2941</v>
      </c>
      <c r="B206" s="216" t="str">
        <f>IFERROR(INDEX(表九!B:B,MATCH(A206,表九!A:A,0)),"")</f>
        <v/>
      </c>
      <c r="C206" s="216" t="str">
        <f>IFERROR(INDEX(表九!C:C,MATCH(A206,表九!A:A,0)),"")</f>
        <v/>
      </c>
      <c r="D206" s="217" t="str">
        <f t="shared" ref="D206:D237" si="7">IFERROR(C206/B206,"")</f>
        <v/>
      </c>
    </row>
    <row r="207" ht="18" customHeight="1" spans="1:4">
      <c r="A207" s="190" t="s">
        <v>2803</v>
      </c>
      <c r="B207" s="216">
        <f>IFERROR(INDEX(表九!B:B,MATCH(A207,表九!A:A,0)),"")</f>
        <v>0</v>
      </c>
      <c r="C207" s="216">
        <f>IFERROR(INDEX(表九!C:C,MATCH(A207,表九!A:A,0)),"")</f>
        <v>0</v>
      </c>
      <c r="D207" s="217" t="str">
        <f t="shared" si="7"/>
        <v/>
      </c>
    </row>
    <row r="208" ht="18" customHeight="1" spans="1:4">
      <c r="A208" s="190" t="s">
        <v>2942</v>
      </c>
      <c r="B208" s="216" t="str">
        <f>IFERROR(INDEX(表九!B:B,MATCH(A208,表九!A:A,0)),"")</f>
        <v/>
      </c>
      <c r="C208" s="216" t="str">
        <f>IFERROR(INDEX(表九!C:C,MATCH(A208,表九!A:A,0)),"")</f>
        <v/>
      </c>
      <c r="D208" s="217" t="str">
        <f t="shared" si="7"/>
        <v/>
      </c>
    </row>
    <row r="209" ht="18" customHeight="1" spans="1:4">
      <c r="A209" s="190" t="s">
        <v>2943</v>
      </c>
      <c r="B209" s="216" t="str">
        <f>IFERROR(INDEX(表九!B:B,MATCH(A209,表九!A:A,0)),"")</f>
        <v/>
      </c>
      <c r="C209" s="216" t="str">
        <f>IFERROR(INDEX(表九!C:C,MATCH(A209,表九!A:A,0)),"")</f>
        <v/>
      </c>
      <c r="D209" s="217" t="str">
        <f t="shared" si="7"/>
        <v/>
      </c>
    </row>
    <row r="210" ht="18" customHeight="1" spans="1:4">
      <c r="A210" s="190" t="s">
        <v>2944</v>
      </c>
      <c r="B210" s="216" t="str">
        <f>IFERROR(INDEX(表九!B:B,MATCH(A210,表九!A:A,0)),"")</f>
        <v/>
      </c>
      <c r="C210" s="216" t="str">
        <f>IFERROR(INDEX(表九!C:C,MATCH(A210,表九!A:A,0)),"")</f>
        <v/>
      </c>
      <c r="D210" s="217" t="str">
        <f t="shared" si="7"/>
        <v/>
      </c>
    </row>
    <row r="211" ht="18" customHeight="1" spans="1:4">
      <c r="A211" s="190" t="s">
        <v>2945</v>
      </c>
      <c r="B211" s="216" t="str">
        <f>IFERROR(INDEX(表九!B:B,MATCH(A211,表九!A:A,0)),"")</f>
        <v/>
      </c>
      <c r="C211" s="216" t="str">
        <f>IFERROR(INDEX(表九!C:C,MATCH(A211,表九!A:A,0)),"")</f>
        <v/>
      </c>
      <c r="D211" s="217" t="str">
        <f t="shared" si="7"/>
        <v/>
      </c>
    </row>
    <row r="212" ht="18" customHeight="1" spans="1:4">
      <c r="A212" s="190" t="s">
        <v>2946</v>
      </c>
      <c r="B212" s="216" t="str">
        <f>IFERROR(INDEX(表九!B:B,MATCH(A212,表九!A:A,0)),"")</f>
        <v/>
      </c>
      <c r="C212" s="216" t="str">
        <f>IFERROR(INDEX(表九!C:C,MATCH(A212,表九!A:A,0)),"")</f>
        <v/>
      </c>
      <c r="D212" s="217" t="str">
        <f t="shared" si="7"/>
        <v/>
      </c>
    </row>
    <row r="213" ht="18" customHeight="1" spans="1:4">
      <c r="A213" s="190" t="s">
        <v>2947</v>
      </c>
      <c r="B213" s="216" t="str">
        <f>IFERROR(INDEX(表九!B:B,MATCH(A213,表九!A:A,0)),"")</f>
        <v/>
      </c>
      <c r="C213" s="216" t="str">
        <f>IFERROR(INDEX(表九!C:C,MATCH(A213,表九!A:A,0)),"")</f>
        <v/>
      </c>
      <c r="D213" s="217" t="str">
        <f t="shared" si="7"/>
        <v/>
      </c>
    </row>
    <row r="214" ht="18" customHeight="1" spans="1:4">
      <c r="A214" s="190" t="s">
        <v>2948</v>
      </c>
      <c r="B214" s="216" t="str">
        <f>IFERROR(INDEX(表九!B:B,MATCH(A214,表九!A:A,0)),"")</f>
        <v/>
      </c>
      <c r="C214" s="216" t="str">
        <f>IFERROR(INDEX(表九!C:C,MATCH(A214,表九!A:A,0)),"")</f>
        <v/>
      </c>
      <c r="D214" s="217" t="str">
        <f t="shared" si="7"/>
        <v/>
      </c>
    </row>
    <row r="215" ht="18" customHeight="1" spans="1:4">
      <c r="A215" s="190" t="s">
        <v>2949</v>
      </c>
      <c r="B215" s="216" t="str">
        <f>IFERROR(INDEX(表九!B:B,MATCH(A215,表九!A:A,0)),"")</f>
        <v/>
      </c>
      <c r="C215" s="216" t="str">
        <f>IFERROR(INDEX(表九!C:C,MATCH(A215,表九!A:A,0)),"")</f>
        <v/>
      </c>
      <c r="D215" s="217" t="str">
        <f t="shared" si="7"/>
        <v/>
      </c>
    </row>
    <row r="216" ht="18" customHeight="1" spans="1:4">
      <c r="A216" s="190" t="s">
        <v>2950</v>
      </c>
      <c r="B216" s="216" t="str">
        <f>IFERROR(INDEX(表九!B:B,MATCH(A216,表九!A:A,0)),"")</f>
        <v/>
      </c>
      <c r="C216" s="216" t="str">
        <f>IFERROR(INDEX(表九!C:C,MATCH(A216,表九!A:A,0)),"")</f>
        <v/>
      </c>
      <c r="D216" s="217" t="str">
        <f t="shared" si="7"/>
        <v/>
      </c>
    </row>
    <row r="217" ht="18" customHeight="1" spans="1:4">
      <c r="A217" s="190" t="s">
        <v>2951</v>
      </c>
      <c r="B217" s="216" t="str">
        <f>IFERROR(INDEX(表九!B:B,MATCH(A217,表九!A:A,0)),"")</f>
        <v/>
      </c>
      <c r="C217" s="216" t="str">
        <f>IFERROR(INDEX(表九!C:C,MATCH(A217,表九!A:A,0)),"")</f>
        <v/>
      </c>
      <c r="D217" s="217" t="str">
        <f t="shared" si="7"/>
        <v/>
      </c>
    </row>
    <row r="218" ht="18" customHeight="1" spans="1:4">
      <c r="A218" s="190" t="s">
        <v>2952</v>
      </c>
      <c r="B218" s="216" t="str">
        <f>IFERROR(INDEX(表九!B:B,MATCH(A218,表九!A:A,0)),"")</f>
        <v/>
      </c>
      <c r="C218" s="216" t="str">
        <f>IFERROR(INDEX(表九!C:C,MATCH(A218,表九!A:A,0)),"")</f>
        <v/>
      </c>
      <c r="D218" s="217" t="str">
        <f t="shared" si="7"/>
        <v/>
      </c>
    </row>
    <row r="219" ht="18" customHeight="1" spans="1:4">
      <c r="A219" s="190" t="s">
        <v>2953</v>
      </c>
      <c r="B219" s="216" t="str">
        <f>IFERROR(INDEX(表九!B:B,MATCH(A219,表九!A:A,0)),"")</f>
        <v/>
      </c>
      <c r="C219" s="216" t="str">
        <f>IFERROR(INDEX(表九!C:C,MATCH(A219,表九!A:A,0)),"")</f>
        <v/>
      </c>
      <c r="D219" s="217" t="str">
        <f t="shared" si="7"/>
        <v/>
      </c>
    </row>
    <row r="220" ht="18" customHeight="1" spans="1:4">
      <c r="A220" s="190" t="s">
        <v>2954</v>
      </c>
      <c r="B220" s="216" t="str">
        <f>IFERROR(INDEX(表九!B:B,MATCH(A220,表九!A:A,0)),"")</f>
        <v/>
      </c>
      <c r="C220" s="216" t="str">
        <f>IFERROR(INDEX(表九!C:C,MATCH(A220,表九!A:A,0)),"")</f>
        <v/>
      </c>
      <c r="D220" s="217" t="str">
        <f t="shared" si="7"/>
        <v/>
      </c>
    </row>
    <row r="221" ht="18" customHeight="1" spans="1:4">
      <c r="A221" s="190" t="s">
        <v>2955</v>
      </c>
      <c r="B221" s="216" t="str">
        <f>IFERROR(INDEX(表九!B:B,MATCH(A221,表九!A:A,0)),"")</f>
        <v/>
      </c>
      <c r="C221" s="216" t="str">
        <f>IFERROR(INDEX(表九!C:C,MATCH(A221,表九!A:A,0)),"")</f>
        <v/>
      </c>
      <c r="D221" s="217" t="str">
        <f t="shared" si="7"/>
        <v/>
      </c>
    </row>
    <row r="222" ht="18" customHeight="1" spans="1:4">
      <c r="A222" s="190" t="s">
        <v>2956</v>
      </c>
      <c r="B222" s="216" t="str">
        <f>IFERROR(INDEX(表九!B:B,MATCH(A222,表九!A:A,0)),"")</f>
        <v/>
      </c>
      <c r="C222" s="216" t="str">
        <f>IFERROR(INDEX(表九!C:C,MATCH(A222,表九!A:A,0)),"")</f>
        <v/>
      </c>
      <c r="D222" s="217" t="str">
        <f t="shared" si="7"/>
        <v/>
      </c>
    </row>
    <row r="223" ht="18" customHeight="1" spans="1:4">
      <c r="A223" s="190" t="s">
        <v>2804</v>
      </c>
      <c r="B223" s="216">
        <f>IFERROR(INDEX(表九!B:B,MATCH(A223,表九!A:A,0)),"")</f>
        <v>0</v>
      </c>
      <c r="C223" s="216">
        <f>IFERROR(INDEX(表九!C:C,MATCH(A223,表九!A:A,0)),"")</f>
        <v>0</v>
      </c>
      <c r="D223" s="217" t="str">
        <f t="shared" si="7"/>
        <v/>
      </c>
    </row>
    <row r="224" ht="18" customHeight="1" spans="1:4">
      <c r="A224" s="190" t="s">
        <v>2805</v>
      </c>
      <c r="B224" s="216">
        <f>IFERROR(INDEX(表九!B:B,MATCH(A224,表九!A:A,0)),"")</f>
        <v>0</v>
      </c>
      <c r="C224" s="216">
        <f>IFERROR(INDEX(表九!C:C,MATCH(A224,表九!A:A,0)),"")</f>
        <v>0</v>
      </c>
      <c r="D224" s="217" t="str">
        <f t="shared" si="7"/>
        <v/>
      </c>
    </row>
    <row r="225" ht="18" customHeight="1" spans="1:4">
      <c r="A225" s="190" t="s">
        <v>2957</v>
      </c>
      <c r="B225" s="216" t="str">
        <f>IFERROR(INDEX(表九!B:B,MATCH(A225,表九!A:A,0)),"")</f>
        <v/>
      </c>
      <c r="C225" s="216" t="str">
        <f>IFERROR(INDEX(表九!C:C,MATCH(A225,表九!A:A,0)),"")</f>
        <v/>
      </c>
      <c r="D225" s="217" t="str">
        <f t="shared" si="7"/>
        <v/>
      </c>
    </row>
    <row r="226" ht="18" customHeight="1" spans="1:4">
      <c r="A226" s="190" t="s">
        <v>2958</v>
      </c>
      <c r="B226" s="216" t="str">
        <f>IFERROR(INDEX(表九!B:B,MATCH(A226,表九!A:A,0)),"")</f>
        <v/>
      </c>
      <c r="C226" s="216" t="str">
        <f>IFERROR(INDEX(表九!C:C,MATCH(A226,表九!A:A,0)),"")</f>
        <v/>
      </c>
      <c r="D226" s="217" t="str">
        <f t="shared" si="7"/>
        <v/>
      </c>
    </row>
    <row r="227" ht="18" customHeight="1" spans="1:4">
      <c r="A227" s="190" t="s">
        <v>2959</v>
      </c>
      <c r="B227" s="216" t="str">
        <f>IFERROR(INDEX(表九!B:B,MATCH(A227,表九!A:A,0)),"")</f>
        <v/>
      </c>
      <c r="C227" s="216" t="str">
        <f>IFERROR(INDEX(表九!C:C,MATCH(A227,表九!A:A,0)),"")</f>
        <v/>
      </c>
      <c r="D227" s="217" t="str">
        <f t="shared" si="7"/>
        <v/>
      </c>
    </row>
    <row r="228" ht="18" customHeight="1" spans="1:4">
      <c r="A228" s="190" t="s">
        <v>2960</v>
      </c>
      <c r="B228" s="216" t="str">
        <f>IFERROR(INDEX(表九!B:B,MATCH(A228,表九!A:A,0)),"")</f>
        <v/>
      </c>
      <c r="C228" s="216" t="str">
        <f>IFERROR(INDEX(表九!C:C,MATCH(A228,表九!A:A,0)),"")</f>
        <v/>
      </c>
      <c r="D228" s="217" t="str">
        <f t="shared" si="7"/>
        <v/>
      </c>
    </row>
    <row r="229" ht="18" customHeight="1" spans="1:4">
      <c r="A229" s="190" t="s">
        <v>2961</v>
      </c>
      <c r="B229" s="216" t="str">
        <f>IFERROR(INDEX(表九!B:B,MATCH(A229,表九!A:A,0)),"")</f>
        <v/>
      </c>
      <c r="C229" s="216" t="str">
        <f>IFERROR(INDEX(表九!C:C,MATCH(A229,表九!A:A,0)),"")</f>
        <v/>
      </c>
      <c r="D229" s="217" t="str">
        <f t="shared" si="7"/>
        <v/>
      </c>
    </row>
    <row r="230" ht="18" customHeight="1" spans="1:4">
      <c r="A230" s="190" t="s">
        <v>2962</v>
      </c>
      <c r="B230" s="216" t="str">
        <f>IFERROR(INDEX(表九!B:B,MATCH(A230,表九!A:A,0)),"")</f>
        <v/>
      </c>
      <c r="C230" s="216" t="str">
        <f>IFERROR(INDEX(表九!C:C,MATCH(A230,表九!A:A,0)),"")</f>
        <v/>
      </c>
      <c r="D230" s="217" t="str">
        <f t="shared" si="7"/>
        <v/>
      </c>
    </row>
    <row r="231" ht="18" customHeight="1" spans="1:4">
      <c r="A231" s="190" t="s">
        <v>2963</v>
      </c>
      <c r="B231" s="216" t="str">
        <f>IFERROR(INDEX(表九!B:B,MATCH(A231,表九!A:A,0)),"")</f>
        <v/>
      </c>
      <c r="C231" s="216" t="str">
        <f>IFERROR(INDEX(表九!C:C,MATCH(A231,表九!A:A,0)),"")</f>
        <v/>
      </c>
      <c r="D231" s="217" t="str">
        <f t="shared" si="7"/>
        <v/>
      </c>
    </row>
    <row r="232" ht="18" customHeight="1" spans="1:4">
      <c r="A232" s="190" t="s">
        <v>2964</v>
      </c>
      <c r="B232" s="216" t="str">
        <f>IFERROR(INDEX(表九!B:B,MATCH(A232,表九!A:A,0)),"")</f>
        <v/>
      </c>
      <c r="C232" s="216" t="str">
        <f>IFERROR(INDEX(表九!C:C,MATCH(A232,表九!A:A,0)),"")</f>
        <v/>
      </c>
      <c r="D232" s="217" t="str">
        <f t="shared" si="7"/>
        <v/>
      </c>
    </row>
    <row r="233" ht="18" customHeight="1" spans="1:4">
      <c r="A233" s="190" t="s">
        <v>2965</v>
      </c>
      <c r="B233" s="216" t="str">
        <f>IFERROR(INDEX(表九!B:B,MATCH(A233,表九!A:A,0)),"")</f>
        <v/>
      </c>
      <c r="C233" s="216" t="str">
        <f>IFERROR(INDEX(表九!C:C,MATCH(A233,表九!A:A,0)),"")</f>
        <v/>
      </c>
      <c r="D233" s="217" t="str">
        <f t="shared" si="7"/>
        <v/>
      </c>
    </row>
    <row r="234" ht="18" customHeight="1" spans="1:4">
      <c r="A234" s="190" t="s">
        <v>2966</v>
      </c>
      <c r="B234" s="216" t="str">
        <f>IFERROR(INDEX(表九!B:B,MATCH(A234,表九!A:A,0)),"")</f>
        <v/>
      </c>
      <c r="C234" s="216" t="str">
        <f>IFERROR(INDEX(表九!C:C,MATCH(A234,表九!A:A,0)),"")</f>
        <v/>
      </c>
      <c r="D234" s="217" t="str">
        <f t="shared" si="7"/>
        <v/>
      </c>
    </row>
    <row r="235" ht="18" customHeight="1" spans="1:4">
      <c r="A235" s="190" t="s">
        <v>2967</v>
      </c>
      <c r="B235" s="216" t="str">
        <f>IFERROR(INDEX(表九!B:B,MATCH(A235,表九!A:A,0)),"")</f>
        <v/>
      </c>
      <c r="C235" s="216" t="str">
        <f>IFERROR(INDEX(表九!C:C,MATCH(A235,表九!A:A,0)),"")</f>
        <v/>
      </c>
      <c r="D235" s="217" t="str">
        <f t="shared" si="7"/>
        <v/>
      </c>
    </row>
    <row r="236" ht="18" customHeight="1" spans="1:4">
      <c r="A236" s="190" t="s">
        <v>2968</v>
      </c>
      <c r="B236" s="216" t="str">
        <f>IFERROR(INDEX(表九!B:B,MATCH(A236,表九!A:A,0)),"")</f>
        <v/>
      </c>
      <c r="C236" s="216" t="str">
        <f>IFERROR(INDEX(表九!C:C,MATCH(A236,表九!A:A,0)),"")</f>
        <v/>
      </c>
      <c r="D236" s="217" t="str">
        <f t="shared" si="7"/>
        <v/>
      </c>
    </row>
    <row r="237" ht="18" customHeight="1" spans="1:4">
      <c r="A237" s="190" t="s">
        <v>2806</v>
      </c>
      <c r="B237" s="216">
        <f>IFERROR(INDEX(表九!B:B,MATCH(A237,表九!A:A,0)),"")</f>
        <v>0</v>
      </c>
      <c r="C237" s="216">
        <f>IFERROR(INDEX(表九!C:C,MATCH(A237,表九!A:A,0)),"")</f>
        <v>0</v>
      </c>
      <c r="D237" s="217" t="str">
        <f t="shared" si="7"/>
        <v/>
      </c>
    </row>
    <row r="238" ht="18" customHeight="1" spans="1:4">
      <c r="A238" s="190" t="s">
        <v>1948</v>
      </c>
      <c r="B238" s="216" t="str">
        <f>IFERROR(INDEX(表九!B:B,MATCH(A238,表九!A:A,0)),"")</f>
        <v/>
      </c>
      <c r="C238" s="216" t="str">
        <f>IFERROR(INDEX(表九!C:C,MATCH(A238,表九!A:A,0)),"")</f>
        <v/>
      </c>
      <c r="D238" s="217" t="str">
        <f t="shared" ref="D238:D263" si="8">IFERROR(C238/B238,"")</f>
        <v/>
      </c>
    </row>
    <row r="239" ht="18" customHeight="1" spans="1:4">
      <c r="A239" s="190" t="s">
        <v>2049</v>
      </c>
      <c r="B239" s="216" t="str">
        <f>IFERROR(INDEX(表九!B:B,MATCH(A239,表九!A:A,0)),"")</f>
        <v/>
      </c>
      <c r="C239" s="216" t="str">
        <f>IFERROR(INDEX(表九!C:C,MATCH(A239,表九!A:A,0)),"")</f>
        <v/>
      </c>
      <c r="D239" s="217" t="str">
        <f t="shared" si="8"/>
        <v/>
      </c>
    </row>
    <row r="240" ht="18" customHeight="1" spans="1:4">
      <c r="A240" s="190" t="s">
        <v>2969</v>
      </c>
      <c r="B240" s="216" t="str">
        <f>IFERROR(INDEX(表九!B:B,MATCH(A240,表九!A:A,0)),"")</f>
        <v/>
      </c>
      <c r="C240" s="216" t="str">
        <f>IFERROR(INDEX(表九!C:C,MATCH(A240,表九!A:A,0)),"")</f>
        <v/>
      </c>
      <c r="D240" s="217" t="str">
        <f t="shared" si="8"/>
        <v/>
      </c>
    </row>
    <row r="241" ht="18" customHeight="1" spans="1:4">
      <c r="A241" s="190" t="s">
        <v>2970</v>
      </c>
      <c r="B241" s="216" t="str">
        <f>IFERROR(INDEX(表九!B:B,MATCH(A241,表九!A:A,0)),"")</f>
        <v/>
      </c>
      <c r="C241" s="216" t="str">
        <f>IFERROR(INDEX(表九!C:C,MATCH(A241,表九!A:A,0)),"")</f>
        <v/>
      </c>
      <c r="D241" s="217" t="str">
        <f t="shared" si="8"/>
        <v/>
      </c>
    </row>
    <row r="242" ht="18" customHeight="1" spans="1:4">
      <c r="A242" s="190" t="s">
        <v>2971</v>
      </c>
      <c r="B242" s="216" t="str">
        <f>IFERROR(INDEX(表九!B:B,MATCH(A242,表九!A:A,0)),"")</f>
        <v/>
      </c>
      <c r="C242" s="216" t="str">
        <f>IFERROR(INDEX(表九!C:C,MATCH(A242,表九!A:A,0)),"")</f>
        <v/>
      </c>
      <c r="D242" s="217" t="str">
        <f t="shared" si="8"/>
        <v/>
      </c>
    </row>
    <row r="243" ht="18" customHeight="1" spans="1:4">
      <c r="A243" s="190" t="s">
        <v>2972</v>
      </c>
      <c r="B243" s="216" t="str">
        <f>IFERROR(INDEX(表九!B:B,MATCH(A243,表九!A:A,0)),"")</f>
        <v/>
      </c>
      <c r="C243" s="216" t="str">
        <f>IFERROR(INDEX(表九!C:C,MATCH(A243,表九!A:A,0)),"")</f>
        <v/>
      </c>
      <c r="D243" s="217" t="str">
        <f t="shared" si="8"/>
        <v/>
      </c>
    </row>
    <row r="244" ht="18" customHeight="1" spans="1:4">
      <c r="A244" s="194"/>
      <c r="B244" s="216" t="str">
        <f>IFERROR(INDEX(表九!B:B,MATCH(A244,表九!A:A,0)),"")</f>
        <v/>
      </c>
      <c r="C244" s="216" t="str">
        <f>IFERROR(INDEX(表九!C:C,MATCH(A244,表九!A:A,0)),"")</f>
        <v/>
      </c>
      <c r="D244" s="217" t="str">
        <f t="shared" si="8"/>
        <v/>
      </c>
    </row>
    <row r="245" ht="18" customHeight="1" spans="1:4">
      <c r="A245" s="190"/>
      <c r="B245" s="216" t="str">
        <f>IFERROR(INDEX(表九!B:B,MATCH(A245,表九!A:A,0)),"")</f>
        <v/>
      </c>
      <c r="C245" s="216" t="str">
        <f>IFERROR(INDEX(表九!C:C,MATCH(A245,表九!A:A,0)),"")</f>
        <v/>
      </c>
      <c r="D245" s="217" t="str">
        <f t="shared" si="8"/>
        <v/>
      </c>
    </row>
    <row r="246" ht="18" customHeight="1" spans="1:4">
      <c r="A246" s="190"/>
      <c r="B246" s="216" t="str">
        <f>IFERROR(INDEX(表九!B:B,MATCH(A246,表九!A:A,0)),"")</f>
        <v/>
      </c>
      <c r="C246" s="216" t="str">
        <f>IFERROR(INDEX(表九!C:C,MATCH(A246,表九!A:A,0)),"")</f>
        <v/>
      </c>
      <c r="D246" s="217" t="str">
        <f t="shared" si="8"/>
        <v/>
      </c>
    </row>
    <row r="247" ht="18" customHeight="1" spans="1:4">
      <c r="A247" s="190"/>
      <c r="B247" s="216" t="str">
        <f>IFERROR(INDEX(表九!B:B,MATCH(A247,表九!A:A,0)),"")</f>
        <v/>
      </c>
      <c r="C247" s="216" t="str">
        <f>IFERROR(INDEX(表九!C:C,MATCH(A247,表九!A:A,0)),"")</f>
        <v/>
      </c>
      <c r="D247" s="217" t="str">
        <f t="shared" si="8"/>
        <v/>
      </c>
    </row>
    <row r="248" ht="18" customHeight="1" spans="1:4">
      <c r="A248" s="219"/>
      <c r="B248" s="216" t="str">
        <f>IFERROR(INDEX(表九!B:B,MATCH(A248,表九!A:A,0)),"")</f>
        <v/>
      </c>
      <c r="C248" s="216" t="str">
        <f>IFERROR(INDEX(表九!C:C,MATCH(A248,表九!A:A,0)),"")</f>
        <v/>
      </c>
      <c r="D248" s="217" t="str">
        <f t="shared" si="8"/>
        <v/>
      </c>
    </row>
    <row r="249" ht="18" customHeight="1" spans="1:4">
      <c r="A249" s="219"/>
      <c r="B249" s="216" t="str">
        <f>IFERROR(INDEX(表九!B:B,MATCH(A249,表九!A:A,0)),"")</f>
        <v/>
      </c>
      <c r="C249" s="216" t="str">
        <f>IFERROR(INDEX(表九!C:C,MATCH(A249,表九!A:A,0)),"")</f>
        <v/>
      </c>
      <c r="D249" s="217" t="str">
        <f t="shared" si="8"/>
        <v/>
      </c>
    </row>
    <row r="250" ht="18" customHeight="1" spans="1:4">
      <c r="A250" s="193" t="s">
        <v>2391</v>
      </c>
      <c r="B250" s="216">
        <f>IFERROR(INDEX(表九!B:B,MATCH(A250,表九!A:A,0)),"")</f>
        <v>47791</v>
      </c>
      <c r="C250" s="216">
        <f>IFERROR(INDEX(表九!C:C,MATCH(A250,表九!A:A,0)),"")</f>
        <v>22700</v>
      </c>
      <c r="D250" s="217">
        <f t="shared" si="8"/>
        <v>0.474984829779666</v>
      </c>
    </row>
    <row r="251" ht="18" customHeight="1" spans="1:4">
      <c r="A251" s="221" t="s">
        <v>2407</v>
      </c>
      <c r="B251" s="216">
        <f>IFERROR(INDEX(表九!B:B,MATCH(A251,表九!A:A,0)),"")</f>
        <v>43161</v>
      </c>
      <c r="C251" s="216">
        <f>IFERROR(INDEX(表九!C:C,MATCH(A251,表九!A:A,0)),"")</f>
        <v>17300</v>
      </c>
      <c r="D251" s="217">
        <f t="shared" si="8"/>
        <v>0.400824818702069</v>
      </c>
    </row>
    <row r="252" ht="18" customHeight="1" spans="1:4">
      <c r="A252" s="194" t="s">
        <v>2807</v>
      </c>
      <c r="B252" s="216">
        <f>IFERROR(INDEX(表九!B:B,MATCH(A252,表九!A:A,0)),"")</f>
        <v>0</v>
      </c>
      <c r="C252" s="216">
        <f>IFERROR(INDEX(表九!C:C,MATCH(A252,表九!A:A,0)),"")</f>
        <v>0</v>
      </c>
      <c r="D252" s="217" t="str">
        <f t="shared" si="8"/>
        <v/>
      </c>
    </row>
    <row r="253" ht="18" customHeight="1" spans="1:4">
      <c r="A253" s="194" t="s">
        <v>2808</v>
      </c>
      <c r="B253" s="216">
        <f>IFERROR(INDEX(表九!B:B,MATCH(A253,表九!A:A,0)),"")</f>
        <v>34</v>
      </c>
      <c r="C253" s="216">
        <f>IFERROR(INDEX(表九!C:C,MATCH(A253,表九!A:A,0)),"")</f>
        <v>0</v>
      </c>
      <c r="D253" s="217">
        <f t="shared" si="8"/>
        <v>0</v>
      </c>
    </row>
    <row r="254" ht="18" customHeight="1" spans="1:4">
      <c r="A254" s="194" t="s">
        <v>2809</v>
      </c>
      <c r="B254" s="216">
        <f>IFERROR(INDEX(表九!B:B,MATCH(A254,表九!A:A,0)),"")</f>
        <v>0</v>
      </c>
      <c r="C254" s="216">
        <f>IFERROR(INDEX(表九!C:C,MATCH(A254,表九!A:A,0)),"")</f>
        <v>14300</v>
      </c>
      <c r="D254" s="217" t="str">
        <f t="shared" si="8"/>
        <v/>
      </c>
    </row>
    <row r="255" ht="18" customHeight="1" spans="1:4">
      <c r="A255" s="194" t="s">
        <v>2810</v>
      </c>
      <c r="B255" s="216">
        <f>IFERROR(INDEX(表九!B:B,MATCH(A255,表九!A:A,0)),"")</f>
        <v>0</v>
      </c>
      <c r="C255" s="216">
        <f>IFERROR(INDEX(表九!C:C,MATCH(A255,表九!A:A,0)),"")</f>
        <v>3000</v>
      </c>
      <c r="D255" s="217" t="str">
        <f t="shared" si="8"/>
        <v/>
      </c>
    </row>
    <row r="256" ht="18" customHeight="1" spans="1:4">
      <c r="A256" s="222" t="s">
        <v>2811</v>
      </c>
      <c r="B256" s="216">
        <f>IFERROR(INDEX(表九!B:B,MATCH(A256,表九!A:A,0)),"")</f>
        <v>23596</v>
      </c>
      <c r="C256" s="216">
        <f>IFERROR(INDEX(表九!C:C,MATCH(A256,表九!A:A,0)),"")</f>
        <v>0</v>
      </c>
      <c r="D256" s="217">
        <f t="shared" si="8"/>
        <v>0</v>
      </c>
    </row>
    <row r="257" ht="18" customHeight="1" spans="1:4">
      <c r="A257" s="222" t="s">
        <v>2812</v>
      </c>
      <c r="B257" s="216">
        <f>IFERROR(INDEX(表九!B:B,MATCH(A257,表九!A:A,0)),"")</f>
        <v>0</v>
      </c>
      <c r="C257" s="216">
        <f>IFERROR(INDEX(表九!C:C,MATCH(A257,表九!A:A,0)),"")</f>
        <v>0</v>
      </c>
      <c r="D257" s="217" t="str">
        <f t="shared" si="8"/>
        <v/>
      </c>
    </row>
    <row r="258" ht="18" customHeight="1" spans="1:4">
      <c r="A258" s="222"/>
      <c r="B258" s="216" t="str">
        <f>IFERROR(INDEX(表九!B:B,MATCH(A258,表九!A:A,0)),"")</f>
        <v/>
      </c>
      <c r="C258" s="216" t="str">
        <f>IFERROR(INDEX(表九!C:C,MATCH(A258,表九!A:A,0)),"")</f>
        <v/>
      </c>
      <c r="D258" s="217" t="str">
        <f t="shared" si="8"/>
        <v/>
      </c>
    </row>
    <row r="259" ht="18" customHeight="1" spans="1:4">
      <c r="A259" s="222"/>
      <c r="B259" s="216" t="str">
        <f>IFERROR(INDEX(表九!B:B,MATCH(A259,表九!A:A,0)),"")</f>
        <v/>
      </c>
      <c r="C259" s="216" t="str">
        <f>IFERROR(INDEX(表九!C:C,MATCH(A259,表九!A:A,0)),"")</f>
        <v/>
      </c>
      <c r="D259" s="217" t="str">
        <f t="shared" si="8"/>
        <v/>
      </c>
    </row>
    <row r="260" ht="18" customHeight="1" spans="1:4">
      <c r="A260" s="222"/>
      <c r="B260" s="216"/>
      <c r="C260" s="216" t="str">
        <f>IFERROR(INDEX(表九!C:C,MATCH(A260,表九!A:A,0)),"")</f>
        <v/>
      </c>
      <c r="D260" s="217" t="str">
        <f t="shared" si="8"/>
        <v/>
      </c>
    </row>
    <row r="261" ht="18" customHeight="1" spans="1:4">
      <c r="A261" s="222"/>
      <c r="B261" s="216"/>
      <c r="C261" s="216" t="str">
        <f>IFERROR(INDEX(表九!C:C,MATCH(A261,表九!A:A,0)),"")</f>
        <v/>
      </c>
      <c r="D261" s="217" t="str">
        <f t="shared" si="8"/>
        <v/>
      </c>
    </row>
    <row r="262" ht="18" customHeight="1" spans="1:4">
      <c r="A262" s="222"/>
      <c r="B262" s="216"/>
      <c r="C262" s="216" t="str">
        <f>IFERROR(INDEX(表九!C:C,MATCH(A262,表九!A:A,0)),"")</f>
        <v/>
      </c>
      <c r="D262" s="217" t="str">
        <f t="shared" si="8"/>
        <v/>
      </c>
    </row>
    <row r="263" ht="18" customHeight="1" spans="1:4">
      <c r="A263" s="193" t="s">
        <v>2391</v>
      </c>
      <c r="B263" s="223">
        <f>B250+B251</f>
        <v>90952</v>
      </c>
      <c r="C263" s="223">
        <f>C250+C251</f>
        <v>40000</v>
      </c>
      <c r="D263" s="217">
        <f t="shared" si="8"/>
        <v>0.439792417978714</v>
      </c>
    </row>
  </sheetData>
  <mergeCells count="2">
    <mergeCell ref="A2:D2"/>
    <mergeCell ref="A4:D4"/>
  </mergeCells>
  <printOptions horizontalCentered="1"/>
  <pageMargins left="0.471527777777778" right="0.471527777777778" top="0.393055555555556" bottom="0.275" header="0.118055555555556" footer="0.118055555555556"/>
  <pageSetup paperSize="9" scale="6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7"/>
  <sheetViews>
    <sheetView workbookViewId="0">
      <selection activeCell="H15" sqref="H15"/>
    </sheetView>
  </sheetViews>
  <sheetFormatPr defaultColWidth="9" defaultRowHeight="13.5" outlineLevelCol="3"/>
  <cols>
    <col min="1" max="1" width="55.125" style="196" customWidth="1"/>
    <col min="2" max="2" width="25.75" style="196" customWidth="1"/>
    <col min="3" max="3" width="34.875" style="196" customWidth="1"/>
    <col min="4" max="4" width="9" style="197" customWidth="1"/>
    <col min="5" max="16384" width="9" style="196"/>
  </cols>
  <sheetData>
    <row r="1" ht="14.25" spans="1:2">
      <c r="A1" s="171" t="s">
        <v>2973</v>
      </c>
      <c r="B1" s="169"/>
    </row>
    <row r="2" s="195" customFormat="1" ht="20.25" spans="1:4">
      <c r="A2" s="172" t="s">
        <v>13</v>
      </c>
      <c r="B2" s="172"/>
      <c r="C2" s="172"/>
      <c r="D2" s="198"/>
    </row>
    <row r="3" spans="1:3">
      <c r="A3" s="197" t="s">
        <v>59</v>
      </c>
      <c r="B3" s="197"/>
      <c r="C3" s="199" t="s">
        <v>28</v>
      </c>
    </row>
    <row r="4" ht="45.75" customHeight="1" spans="1:3">
      <c r="A4" s="200"/>
      <c r="B4" s="201" t="s">
        <v>30</v>
      </c>
      <c r="C4" s="202" t="s">
        <v>31</v>
      </c>
    </row>
    <row r="5" ht="20.1" customHeight="1" spans="1:3">
      <c r="A5" s="203" t="s">
        <v>2721</v>
      </c>
      <c r="B5" s="204"/>
      <c r="C5" s="204"/>
    </row>
    <row r="6" ht="20.1" customHeight="1" spans="1:3">
      <c r="A6" s="203" t="s">
        <v>2722</v>
      </c>
      <c r="B6" s="204"/>
      <c r="C6" s="204"/>
    </row>
    <row r="7" ht="20.1" customHeight="1" spans="1:3">
      <c r="A7" s="203" t="s">
        <v>2974</v>
      </c>
      <c r="B7" s="204"/>
      <c r="C7" s="204"/>
    </row>
    <row r="8" ht="20.1" customHeight="1" spans="1:3">
      <c r="A8" s="203" t="s">
        <v>2975</v>
      </c>
      <c r="B8" s="204"/>
      <c r="C8" s="204"/>
    </row>
    <row r="9" ht="20.1" customHeight="1" spans="1:3">
      <c r="A9" s="203" t="s">
        <v>2976</v>
      </c>
      <c r="B9" s="204"/>
      <c r="C9" s="204"/>
    </row>
    <row r="10" ht="20.1" customHeight="1" spans="1:3">
      <c r="A10" s="203" t="s">
        <v>2977</v>
      </c>
      <c r="B10" s="204"/>
      <c r="C10" s="204"/>
    </row>
    <row r="11" ht="20.1" customHeight="1" spans="1:3">
      <c r="A11" s="203" t="s">
        <v>2978</v>
      </c>
      <c r="B11" s="204"/>
      <c r="C11" s="204"/>
    </row>
    <row r="12" ht="20.1" customHeight="1" spans="1:3">
      <c r="A12" s="203" t="s">
        <v>2979</v>
      </c>
      <c r="B12" s="204"/>
      <c r="C12" s="204"/>
    </row>
    <row r="13" ht="20.1" customHeight="1" spans="1:3">
      <c r="A13" s="203" t="s">
        <v>2980</v>
      </c>
      <c r="B13" s="204"/>
      <c r="C13" s="204"/>
    </row>
    <row r="14" ht="20.1" customHeight="1" spans="1:3">
      <c r="A14" s="203" t="s">
        <v>2981</v>
      </c>
      <c r="B14" s="204"/>
      <c r="C14" s="204"/>
    </row>
    <row r="15" ht="20.1" customHeight="1" spans="1:3">
      <c r="A15" s="203" t="s">
        <v>2982</v>
      </c>
      <c r="B15" s="204"/>
      <c r="C15" s="204"/>
    </row>
    <row r="16" ht="20.1" customHeight="1" spans="1:3">
      <c r="A16" s="203" t="s">
        <v>2983</v>
      </c>
      <c r="B16" s="204"/>
      <c r="C16" s="204"/>
    </row>
    <row r="17" ht="20.1" customHeight="1" spans="1:3">
      <c r="A17" s="203" t="s">
        <v>2984</v>
      </c>
      <c r="B17" s="204"/>
      <c r="C17" s="204"/>
    </row>
    <row r="18" ht="20.1" customHeight="1" spans="1:3">
      <c r="A18" s="203" t="s">
        <v>2985</v>
      </c>
      <c r="B18" s="204"/>
      <c r="C18" s="204"/>
    </row>
    <row r="19" ht="20.1" customHeight="1" spans="1:3">
      <c r="A19" s="203" t="s">
        <v>2986</v>
      </c>
      <c r="B19" s="204"/>
      <c r="C19" s="204"/>
    </row>
    <row r="20" ht="20.1" customHeight="1" spans="1:3">
      <c r="A20" s="203" t="s">
        <v>2987</v>
      </c>
      <c r="B20" s="204"/>
      <c r="C20" s="204"/>
    </row>
    <row r="21" ht="20.1" customHeight="1" spans="1:3">
      <c r="A21" s="194"/>
      <c r="B21" s="194"/>
      <c r="C21" s="204"/>
    </row>
    <row r="22" ht="20.1" customHeight="1" spans="1:3">
      <c r="A22" s="194"/>
      <c r="B22" s="194"/>
      <c r="C22" s="204"/>
    </row>
    <row r="23" ht="20.1" customHeight="1" spans="1:3">
      <c r="A23" s="193" t="s">
        <v>60</v>
      </c>
      <c r="B23" s="194">
        <f>SUM(B5:B20)</f>
        <v>0</v>
      </c>
      <c r="C23" s="194">
        <f>SUM(C5:C20)</f>
        <v>0</v>
      </c>
    </row>
    <row r="24" ht="20.1" customHeight="1"/>
    <row r="25" ht="20.1" customHeight="1"/>
    <row r="26" ht="20.1" customHeight="1"/>
    <row r="27" ht="20.1" customHeight="1"/>
  </sheetData>
  <mergeCells count="1">
    <mergeCell ref="A2:C2"/>
  </mergeCells>
  <printOptions horizontalCentered="1" verticalCentered="1"/>
  <pageMargins left="0.707638888888889" right="0.707638888888889" top="0.15625" bottom="0.354166666666667" header="0.313888888888889" footer="0.313888888888889"/>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3"/>
  <sheetViews>
    <sheetView showGridLines="0" showZeros="0" workbookViewId="0">
      <pane xSplit="1" ySplit="5" topLeftCell="B12" activePane="bottomRight" state="frozen"/>
      <selection/>
      <selection pane="topRight"/>
      <selection pane="bottomLeft"/>
      <selection pane="bottomRight" activeCell="E8" sqref="E8"/>
    </sheetView>
  </sheetViews>
  <sheetFormatPr defaultColWidth="9" defaultRowHeight="13.5" outlineLevelCol="7"/>
  <cols>
    <col min="1" max="1" width="54.25" style="169" customWidth="1"/>
    <col min="2" max="2" width="12.875" style="170" customWidth="1"/>
    <col min="3" max="3" width="19.25" style="170" customWidth="1"/>
    <col min="4" max="4" width="18.875" style="170" customWidth="1"/>
    <col min="5" max="5" width="13.375" style="169" customWidth="1"/>
    <col min="6" max="6" width="13.5" style="169" customWidth="1"/>
    <col min="7" max="7" width="14.625" style="169" customWidth="1"/>
    <col min="8" max="8" width="13.625" style="169" customWidth="1"/>
    <col min="9" max="16384" width="9" style="169"/>
  </cols>
  <sheetData>
    <row r="1" ht="14.25" spans="1:1">
      <c r="A1" s="171" t="s">
        <v>2988</v>
      </c>
    </row>
    <row r="2" s="167" customFormat="1" ht="20.25" spans="1:8">
      <c r="A2" s="172" t="s">
        <v>14</v>
      </c>
      <c r="B2" s="172"/>
      <c r="C2" s="172"/>
      <c r="D2" s="172"/>
      <c r="E2" s="172"/>
      <c r="F2" s="172"/>
      <c r="G2" s="172"/>
      <c r="H2" s="172"/>
    </row>
    <row r="3" ht="18" customHeight="1" spans="8:8">
      <c r="H3" s="173" t="s">
        <v>28</v>
      </c>
    </row>
    <row r="4" s="168" customFormat="1" ht="31.5" customHeight="1" spans="1:8">
      <c r="A4" s="174" t="s">
        <v>29</v>
      </c>
      <c r="B4" s="174" t="s">
        <v>2714</v>
      </c>
      <c r="C4" s="175" t="s">
        <v>2989</v>
      </c>
      <c r="D4" s="175" t="s">
        <v>2990</v>
      </c>
      <c r="E4" s="175" t="s">
        <v>2991</v>
      </c>
      <c r="F4" s="176" t="s">
        <v>2564</v>
      </c>
      <c r="G4" s="175" t="s">
        <v>2716</v>
      </c>
      <c r="H4" s="175" t="s">
        <v>2717</v>
      </c>
    </row>
    <row r="5" s="168" customFormat="1" ht="27.75" customHeight="1" spans="1:8">
      <c r="A5" s="177"/>
      <c r="B5" s="177"/>
      <c r="C5" s="178"/>
      <c r="D5" s="179"/>
      <c r="E5" s="180"/>
      <c r="F5" s="181"/>
      <c r="G5" s="178"/>
      <c r="H5" s="178"/>
    </row>
    <row r="6" ht="18.4" customHeight="1" spans="1:8">
      <c r="A6" s="182" t="s">
        <v>2757</v>
      </c>
      <c r="B6" s="183">
        <f t="shared" ref="B6:H6" si="0">SUM(B7:B9)</f>
        <v>0</v>
      </c>
      <c r="C6" s="184">
        <f t="shared" si="0"/>
        <v>0</v>
      </c>
      <c r="D6" s="184">
        <f t="shared" si="0"/>
        <v>0</v>
      </c>
      <c r="E6" s="185">
        <f t="shared" si="0"/>
        <v>0</v>
      </c>
      <c r="F6" s="185">
        <f t="shared" si="0"/>
        <v>0</v>
      </c>
      <c r="G6" s="185">
        <f t="shared" si="0"/>
        <v>0</v>
      </c>
      <c r="H6" s="185">
        <f t="shared" si="0"/>
        <v>0</v>
      </c>
    </row>
    <row r="7" ht="18.4" customHeight="1" spans="1:8">
      <c r="A7" s="186" t="s">
        <v>2758</v>
      </c>
      <c r="B7" s="183">
        <f t="shared" ref="B7:B9" si="1">SUM(C7:H7)</f>
        <v>0</v>
      </c>
      <c r="C7" s="184"/>
      <c r="D7" s="184"/>
      <c r="E7" s="185"/>
      <c r="F7" s="185"/>
      <c r="G7" s="185"/>
      <c r="H7" s="185"/>
    </row>
    <row r="8" ht="18.4" customHeight="1" spans="1:8">
      <c r="A8" s="186" t="s">
        <v>2759</v>
      </c>
      <c r="B8" s="183">
        <f t="shared" si="1"/>
        <v>0</v>
      </c>
      <c r="C8" s="184"/>
      <c r="D8" s="184"/>
      <c r="E8" s="185"/>
      <c r="F8" s="185"/>
      <c r="G8" s="185"/>
      <c r="H8" s="185"/>
    </row>
    <row r="9" ht="18.4" customHeight="1" spans="1:8">
      <c r="A9" s="186" t="s">
        <v>2760</v>
      </c>
      <c r="B9" s="183">
        <f t="shared" si="1"/>
        <v>0</v>
      </c>
      <c r="C9" s="184"/>
      <c r="D9" s="184"/>
      <c r="E9" s="185"/>
      <c r="F9" s="185"/>
      <c r="G9" s="185"/>
      <c r="H9" s="185"/>
    </row>
    <row r="10" ht="18.4" customHeight="1" spans="1:8">
      <c r="A10" s="182" t="s">
        <v>2761</v>
      </c>
      <c r="B10" s="183">
        <f t="shared" ref="B10:H10" si="2">SUM(B11:B13)</f>
        <v>0</v>
      </c>
      <c r="C10" s="184">
        <f t="shared" si="2"/>
        <v>0</v>
      </c>
      <c r="D10" s="184">
        <f t="shared" si="2"/>
        <v>0</v>
      </c>
      <c r="E10" s="185">
        <f t="shared" si="2"/>
        <v>0</v>
      </c>
      <c r="F10" s="185">
        <f t="shared" si="2"/>
        <v>0</v>
      </c>
      <c r="G10" s="185">
        <f t="shared" si="2"/>
        <v>0</v>
      </c>
      <c r="H10" s="185">
        <f t="shared" si="2"/>
        <v>0</v>
      </c>
    </row>
    <row r="11" ht="18.4" customHeight="1" spans="1:8">
      <c r="A11" s="186" t="s">
        <v>2762</v>
      </c>
      <c r="B11" s="183">
        <f t="shared" ref="B11:B13" si="3">SUM(C11:H11)</f>
        <v>0</v>
      </c>
      <c r="C11" s="184"/>
      <c r="D11" s="184"/>
      <c r="E11" s="185"/>
      <c r="F11" s="185"/>
      <c r="G11" s="185"/>
      <c r="H11" s="185"/>
    </row>
    <row r="12" ht="18.4" customHeight="1" spans="1:8">
      <c r="A12" s="186" t="s">
        <v>2763</v>
      </c>
      <c r="B12" s="183">
        <f t="shared" si="3"/>
        <v>0</v>
      </c>
      <c r="C12" s="184"/>
      <c r="D12" s="184"/>
      <c r="E12" s="185"/>
      <c r="F12" s="185"/>
      <c r="G12" s="185"/>
      <c r="H12" s="185"/>
    </row>
    <row r="13" ht="18.4" customHeight="1" spans="1:8">
      <c r="A13" s="186" t="s">
        <v>2764</v>
      </c>
      <c r="B13" s="183">
        <f t="shared" si="3"/>
        <v>0</v>
      </c>
      <c r="C13" s="184"/>
      <c r="D13" s="184"/>
      <c r="E13" s="185"/>
      <c r="F13" s="185"/>
      <c r="G13" s="185"/>
      <c r="H13" s="185"/>
    </row>
    <row r="14" ht="18.4" customHeight="1" spans="1:8">
      <c r="A14" s="182" t="s">
        <v>2765</v>
      </c>
      <c r="B14" s="183">
        <f t="shared" ref="B14:H14" si="4">SUM(B15:B16)</f>
        <v>0</v>
      </c>
      <c r="C14" s="184">
        <f t="shared" si="4"/>
        <v>0</v>
      </c>
      <c r="D14" s="184">
        <f t="shared" si="4"/>
        <v>0</v>
      </c>
      <c r="E14" s="185">
        <f t="shared" si="4"/>
        <v>0</v>
      </c>
      <c r="F14" s="185">
        <f t="shared" si="4"/>
        <v>0</v>
      </c>
      <c r="G14" s="185">
        <f t="shared" si="4"/>
        <v>0</v>
      </c>
      <c r="H14" s="185">
        <f t="shared" si="4"/>
        <v>0</v>
      </c>
    </row>
    <row r="15" ht="18.4" customHeight="1" spans="1:8">
      <c r="A15" s="182" t="s">
        <v>2766</v>
      </c>
      <c r="B15" s="183">
        <f t="shared" ref="B15:B27" si="5">SUM(C15:H15)</f>
        <v>0</v>
      </c>
      <c r="C15" s="184"/>
      <c r="D15" s="184"/>
      <c r="E15" s="185"/>
      <c r="F15" s="185"/>
      <c r="G15" s="185"/>
      <c r="H15" s="185"/>
    </row>
    <row r="16" ht="18.4" customHeight="1" spans="1:8">
      <c r="A16" s="182" t="s">
        <v>2767</v>
      </c>
      <c r="B16" s="183">
        <f t="shared" si="5"/>
        <v>0</v>
      </c>
      <c r="C16" s="184"/>
      <c r="D16" s="184"/>
      <c r="E16" s="185"/>
      <c r="F16" s="185"/>
      <c r="G16" s="185"/>
      <c r="H16" s="185"/>
    </row>
    <row r="17" ht="18.4" customHeight="1" spans="1:8">
      <c r="A17" s="182" t="s">
        <v>2768</v>
      </c>
      <c r="B17" s="183">
        <f t="shared" ref="B17:H17" si="6">SUM(B18:B27)</f>
        <v>40000</v>
      </c>
      <c r="C17" s="184">
        <v>37000</v>
      </c>
      <c r="D17" s="184">
        <f t="shared" si="6"/>
        <v>3000</v>
      </c>
      <c r="E17" s="185">
        <f t="shared" si="6"/>
        <v>0</v>
      </c>
      <c r="F17" s="185">
        <f t="shared" si="6"/>
        <v>0</v>
      </c>
      <c r="G17" s="185">
        <f t="shared" si="6"/>
        <v>0</v>
      </c>
      <c r="H17" s="185">
        <f t="shared" si="6"/>
        <v>0</v>
      </c>
    </row>
    <row r="18" ht="18.4" customHeight="1" spans="1:8">
      <c r="A18" s="182" t="s">
        <v>2769</v>
      </c>
      <c r="B18" s="183">
        <f t="shared" si="5"/>
        <v>37000</v>
      </c>
      <c r="C18" s="184">
        <v>37000</v>
      </c>
      <c r="D18" s="184"/>
      <c r="E18" s="185"/>
      <c r="F18" s="185"/>
      <c r="G18" s="185"/>
      <c r="H18" s="185"/>
    </row>
    <row r="19" ht="18.4" customHeight="1" spans="1:8">
      <c r="A19" s="182" t="s">
        <v>2770</v>
      </c>
      <c r="B19" s="183">
        <f t="shared" si="5"/>
        <v>0</v>
      </c>
      <c r="C19" s="184"/>
      <c r="D19" s="184"/>
      <c r="E19" s="185"/>
      <c r="F19" s="185"/>
      <c r="G19" s="185"/>
      <c r="H19" s="185"/>
    </row>
    <row r="20" ht="18.4" customHeight="1" spans="1:8">
      <c r="A20" s="182" t="s">
        <v>2774</v>
      </c>
      <c r="B20" s="183">
        <f t="shared" si="5"/>
        <v>0</v>
      </c>
      <c r="C20" s="184"/>
      <c r="D20" s="184"/>
      <c r="E20" s="185"/>
      <c r="F20" s="185"/>
      <c r="G20" s="185"/>
      <c r="H20" s="185"/>
    </row>
    <row r="21" ht="18.4" customHeight="1" spans="1:8">
      <c r="A21" s="182" t="s">
        <v>2775</v>
      </c>
      <c r="B21" s="183">
        <f t="shared" si="5"/>
        <v>3000</v>
      </c>
      <c r="C21" s="184"/>
      <c r="D21" s="184">
        <v>3000</v>
      </c>
      <c r="E21" s="185"/>
      <c r="F21" s="185"/>
      <c r="G21" s="185"/>
      <c r="H21" s="185"/>
    </row>
    <row r="22" ht="18.4" customHeight="1" spans="1:8">
      <c r="A22" s="182" t="s">
        <v>2992</v>
      </c>
      <c r="B22" s="183">
        <f t="shared" si="5"/>
        <v>0</v>
      </c>
      <c r="C22" s="184"/>
      <c r="D22" s="184"/>
      <c r="E22" s="185"/>
      <c r="F22" s="185"/>
      <c r="G22" s="185"/>
      <c r="H22" s="185"/>
    </row>
    <row r="23" ht="18.4" customHeight="1" spans="1:8">
      <c r="A23" s="182" t="s">
        <v>2777</v>
      </c>
      <c r="B23" s="183">
        <f t="shared" si="5"/>
        <v>0</v>
      </c>
      <c r="C23" s="184"/>
      <c r="D23" s="184"/>
      <c r="E23" s="185"/>
      <c r="F23" s="185"/>
      <c r="G23" s="185"/>
      <c r="H23" s="185"/>
    </row>
    <row r="24" ht="18.4" customHeight="1" spans="1:8">
      <c r="A24" s="182" t="s">
        <v>2778</v>
      </c>
      <c r="B24" s="183">
        <f t="shared" si="5"/>
        <v>0</v>
      </c>
      <c r="C24" s="184"/>
      <c r="D24" s="184"/>
      <c r="E24" s="185"/>
      <c r="F24" s="185"/>
      <c r="G24" s="185"/>
      <c r="H24" s="185"/>
    </row>
    <row r="25" ht="18.4" customHeight="1" spans="1:8">
      <c r="A25" s="182" t="s">
        <v>2779</v>
      </c>
      <c r="B25" s="183">
        <f t="shared" si="5"/>
        <v>0</v>
      </c>
      <c r="C25" s="184"/>
      <c r="D25" s="184"/>
      <c r="E25" s="185"/>
      <c r="F25" s="185"/>
      <c r="G25" s="185"/>
      <c r="H25" s="185"/>
    </row>
    <row r="26" ht="18.4" customHeight="1" spans="1:8">
      <c r="A26" s="182" t="s">
        <v>2780</v>
      </c>
      <c r="B26" s="183">
        <f t="shared" si="5"/>
        <v>0</v>
      </c>
      <c r="C26" s="184"/>
      <c r="D26" s="184"/>
      <c r="E26" s="185"/>
      <c r="F26" s="185"/>
      <c r="G26" s="185"/>
      <c r="H26" s="185"/>
    </row>
    <row r="27" ht="18.4" customHeight="1" spans="1:8">
      <c r="A27" s="182" t="s">
        <v>2781</v>
      </c>
      <c r="B27" s="183">
        <f t="shared" si="5"/>
        <v>0</v>
      </c>
      <c r="C27" s="184"/>
      <c r="D27" s="184"/>
      <c r="E27" s="185"/>
      <c r="F27" s="185"/>
      <c r="G27" s="185"/>
      <c r="H27" s="185"/>
    </row>
    <row r="28" ht="18.4" customHeight="1" spans="1:8">
      <c r="A28" s="182" t="s">
        <v>2782</v>
      </c>
      <c r="B28" s="183">
        <f t="shared" ref="B28:H28" si="7">SUM(B29:B33)</f>
        <v>0</v>
      </c>
      <c r="C28" s="184">
        <f t="shared" si="7"/>
        <v>0</v>
      </c>
      <c r="D28" s="184">
        <f t="shared" si="7"/>
        <v>0</v>
      </c>
      <c r="E28" s="185">
        <f t="shared" si="7"/>
        <v>0</v>
      </c>
      <c r="F28" s="185">
        <f t="shared" si="7"/>
        <v>0</v>
      </c>
      <c r="G28" s="185">
        <f t="shared" si="7"/>
        <v>0</v>
      </c>
      <c r="H28" s="185">
        <f t="shared" si="7"/>
        <v>0</v>
      </c>
    </row>
    <row r="29" ht="18.4" customHeight="1" spans="1:8">
      <c r="A29" s="182" t="s">
        <v>2783</v>
      </c>
      <c r="B29" s="183">
        <f t="shared" ref="B29:B33" si="8">SUM(C29:H29)</f>
        <v>0</v>
      </c>
      <c r="C29" s="184"/>
      <c r="D29" s="184"/>
      <c r="E29" s="185"/>
      <c r="F29" s="185"/>
      <c r="G29" s="185"/>
      <c r="H29" s="185"/>
    </row>
    <row r="30" ht="18.4" customHeight="1" spans="1:8">
      <c r="A30" s="187" t="s">
        <v>2785</v>
      </c>
      <c r="B30" s="183">
        <f t="shared" si="8"/>
        <v>0</v>
      </c>
      <c r="C30" s="184"/>
      <c r="D30" s="184"/>
      <c r="E30" s="185"/>
      <c r="F30" s="185"/>
      <c r="G30" s="185"/>
      <c r="H30" s="185"/>
    </row>
    <row r="31" ht="18.4" customHeight="1" spans="1:8">
      <c r="A31" s="187" t="s">
        <v>2786</v>
      </c>
      <c r="B31" s="183">
        <f t="shared" si="8"/>
        <v>0</v>
      </c>
      <c r="C31" s="184"/>
      <c r="D31" s="184"/>
      <c r="E31" s="185"/>
      <c r="F31" s="185"/>
      <c r="G31" s="185"/>
      <c r="H31" s="185"/>
    </row>
    <row r="32" ht="18.4" customHeight="1" spans="1:8">
      <c r="A32" s="188" t="s">
        <v>2993</v>
      </c>
      <c r="B32" s="183">
        <f t="shared" si="8"/>
        <v>0</v>
      </c>
      <c r="C32" s="184"/>
      <c r="D32" s="184"/>
      <c r="E32" s="185"/>
      <c r="F32" s="185"/>
      <c r="G32" s="185"/>
      <c r="H32" s="185"/>
    </row>
    <row r="33" ht="18.4" customHeight="1" spans="1:8">
      <c r="A33" s="188" t="s">
        <v>2994</v>
      </c>
      <c r="B33" s="183">
        <f t="shared" si="8"/>
        <v>0</v>
      </c>
      <c r="C33" s="184"/>
      <c r="D33" s="184"/>
      <c r="E33" s="185"/>
      <c r="F33" s="185"/>
      <c r="G33" s="185"/>
      <c r="H33" s="185"/>
    </row>
    <row r="34" ht="18.4" customHeight="1" spans="1:8">
      <c r="A34" s="186" t="s">
        <v>2787</v>
      </c>
      <c r="B34" s="183">
        <f>SUM(B35:B44)</f>
        <v>0</v>
      </c>
      <c r="C34" s="184">
        <f t="shared" ref="C34:H34" si="9">SUM(C35:C42)</f>
        <v>0</v>
      </c>
      <c r="D34" s="184">
        <f t="shared" si="9"/>
        <v>0</v>
      </c>
      <c r="E34" s="185">
        <f t="shared" si="9"/>
        <v>0</v>
      </c>
      <c r="F34" s="185">
        <f t="shared" si="9"/>
        <v>0</v>
      </c>
      <c r="G34" s="185">
        <f t="shared" si="9"/>
        <v>0</v>
      </c>
      <c r="H34" s="185">
        <f t="shared" si="9"/>
        <v>0</v>
      </c>
    </row>
    <row r="35" ht="18.4" customHeight="1" spans="1:8">
      <c r="A35" s="187" t="s">
        <v>2788</v>
      </c>
      <c r="B35" s="183">
        <f t="shared" ref="B35:B44" si="10">SUM(C35:H35)</f>
        <v>0</v>
      </c>
      <c r="C35" s="184"/>
      <c r="D35" s="184"/>
      <c r="E35" s="185"/>
      <c r="F35" s="185"/>
      <c r="G35" s="185"/>
      <c r="H35" s="185"/>
    </row>
    <row r="36" ht="18.4" customHeight="1" spans="1:8">
      <c r="A36" s="187" t="s">
        <v>2789</v>
      </c>
      <c r="B36" s="183">
        <f t="shared" si="10"/>
        <v>0</v>
      </c>
      <c r="C36" s="184"/>
      <c r="D36" s="184"/>
      <c r="E36" s="185"/>
      <c r="F36" s="185"/>
      <c r="G36" s="185"/>
      <c r="H36" s="185"/>
    </row>
    <row r="37" ht="18.4" customHeight="1" spans="1:8">
      <c r="A37" s="187" t="s">
        <v>2790</v>
      </c>
      <c r="B37" s="183">
        <f t="shared" si="10"/>
        <v>0</v>
      </c>
      <c r="C37" s="184"/>
      <c r="D37" s="184"/>
      <c r="E37" s="185"/>
      <c r="F37" s="185"/>
      <c r="G37" s="185"/>
      <c r="H37" s="185"/>
    </row>
    <row r="38" ht="18.4" customHeight="1" spans="1:8">
      <c r="A38" s="187" t="s">
        <v>2791</v>
      </c>
      <c r="B38" s="183">
        <f t="shared" si="10"/>
        <v>0</v>
      </c>
      <c r="C38" s="184"/>
      <c r="D38" s="184"/>
      <c r="E38" s="185"/>
      <c r="F38" s="185"/>
      <c r="G38" s="185"/>
      <c r="H38" s="185"/>
    </row>
    <row r="39" ht="18.4" customHeight="1" spans="1:8">
      <c r="A39" s="187" t="s">
        <v>2792</v>
      </c>
      <c r="B39" s="183">
        <f t="shared" si="10"/>
        <v>0</v>
      </c>
      <c r="C39" s="184"/>
      <c r="D39" s="184"/>
      <c r="E39" s="185"/>
      <c r="F39" s="185"/>
      <c r="G39" s="185"/>
      <c r="H39" s="185"/>
    </row>
    <row r="40" ht="18.4" customHeight="1" spans="1:8">
      <c r="A40" s="187" t="s">
        <v>2793</v>
      </c>
      <c r="B40" s="183">
        <f t="shared" si="10"/>
        <v>0</v>
      </c>
      <c r="C40" s="184"/>
      <c r="D40" s="184"/>
      <c r="E40" s="185"/>
      <c r="F40" s="185"/>
      <c r="G40" s="185"/>
      <c r="H40" s="185"/>
    </row>
    <row r="41" ht="18.4" customHeight="1" spans="1:8">
      <c r="A41" s="187" t="s">
        <v>2794</v>
      </c>
      <c r="B41" s="183">
        <f t="shared" si="10"/>
        <v>0</v>
      </c>
      <c r="C41" s="184"/>
      <c r="D41" s="184"/>
      <c r="E41" s="185"/>
      <c r="F41" s="185"/>
      <c r="G41" s="185"/>
      <c r="H41" s="185"/>
    </row>
    <row r="42" ht="18.4" customHeight="1" spans="1:8">
      <c r="A42" s="187" t="s">
        <v>2795</v>
      </c>
      <c r="B42" s="183">
        <f t="shared" si="10"/>
        <v>0</v>
      </c>
      <c r="C42" s="184"/>
      <c r="D42" s="184"/>
      <c r="E42" s="185"/>
      <c r="F42" s="185"/>
      <c r="G42" s="185"/>
      <c r="H42" s="185"/>
    </row>
    <row r="43" ht="18.4" customHeight="1" spans="1:8">
      <c r="A43" s="186" t="s">
        <v>2796</v>
      </c>
      <c r="B43" s="183">
        <f t="shared" si="10"/>
        <v>0</v>
      </c>
      <c r="C43" s="184">
        <f t="shared" ref="C43:H43" si="11">C44</f>
        <v>0</v>
      </c>
      <c r="D43" s="184">
        <f t="shared" si="11"/>
        <v>0</v>
      </c>
      <c r="E43" s="185">
        <f t="shared" si="11"/>
        <v>0</v>
      </c>
      <c r="F43" s="185">
        <f t="shared" si="11"/>
        <v>0</v>
      </c>
      <c r="G43" s="185">
        <f t="shared" si="11"/>
        <v>0</v>
      </c>
      <c r="H43" s="185">
        <f t="shared" si="11"/>
        <v>0</v>
      </c>
    </row>
    <row r="44" ht="18.4" customHeight="1" spans="1:8">
      <c r="A44" s="187" t="s">
        <v>2797</v>
      </c>
      <c r="B44" s="183">
        <f t="shared" si="10"/>
        <v>0</v>
      </c>
      <c r="C44" s="184"/>
      <c r="D44" s="184"/>
      <c r="E44" s="185"/>
      <c r="F44" s="185"/>
      <c r="G44" s="185"/>
      <c r="H44" s="185"/>
    </row>
    <row r="45" ht="18.4" customHeight="1" spans="1:8">
      <c r="A45" s="186" t="s">
        <v>2798</v>
      </c>
      <c r="B45" s="183">
        <f>B46</f>
        <v>0</v>
      </c>
      <c r="C45" s="184">
        <f t="shared" ref="C45:H45" si="12">SUM(C46:C48)</f>
        <v>0</v>
      </c>
      <c r="D45" s="184">
        <f t="shared" si="12"/>
        <v>0</v>
      </c>
      <c r="E45" s="185">
        <f t="shared" si="12"/>
        <v>0</v>
      </c>
      <c r="F45" s="185">
        <f t="shared" si="12"/>
        <v>0</v>
      </c>
      <c r="G45" s="185">
        <f t="shared" si="12"/>
        <v>0</v>
      </c>
      <c r="H45" s="185">
        <f t="shared" si="12"/>
        <v>0</v>
      </c>
    </row>
    <row r="46" ht="18.4" customHeight="1" spans="1:8">
      <c r="A46" s="187" t="s">
        <v>2799</v>
      </c>
      <c r="B46" s="183">
        <f t="shared" ref="B46:B53" si="13">SUM(C46:H46)</f>
        <v>0</v>
      </c>
      <c r="C46" s="184"/>
      <c r="D46" s="184"/>
      <c r="E46" s="185"/>
      <c r="F46" s="185"/>
      <c r="G46" s="185"/>
      <c r="H46" s="185"/>
    </row>
    <row r="47" ht="18.4" customHeight="1" spans="1:8">
      <c r="A47" s="187" t="s">
        <v>2800</v>
      </c>
      <c r="B47" s="183">
        <f>SUM(B48:B50)</f>
        <v>0</v>
      </c>
      <c r="C47" s="184"/>
      <c r="D47" s="184"/>
      <c r="E47" s="185"/>
      <c r="F47" s="185"/>
      <c r="G47" s="185"/>
      <c r="H47" s="185"/>
    </row>
    <row r="48" ht="18.4" customHeight="1" spans="1:8">
      <c r="A48" s="187" t="s">
        <v>2801</v>
      </c>
      <c r="B48" s="183">
        <f t="shared" si="13"/>
        <v>0</v>
      </c>
      <c r="C48" s="184"/>
      <c r="D48" s="184"/>
      <c r="E48" s="185"/>
      <c r="F48" s="185"/>
      <c r="G48" s="185"/>
      <c r="H48" s="185"/>
    </row>
    <row r="49" ht="18.4" customHeight="1" spans="1:8">
      <c r="A49" s="186" t="s">
        <v>2802</v>
      </c>
      <c r="B49" s="183">
        <f t="shared" si="13"/>
        <v>0</v>
      </c>
      <c r="C49" s="184"/>
      <c r="D49" s="184"/>
      <c r="E49" s="185"/>
      <c r="F49" s="185"/>
      <c r="G49" s="185"/>
      <c r="H49" s="185"/>
    </row>
    <row r="50" ht="18.4" customHeight="1" spans="1:8">
      <c r="A50" s="186" t="s">
        <v>2803</v>
      </c>
      <c r="B50" s="183">
        <f t="shared" si="13"/>
        <v>0</v>
      </c>
      <c r="C50" s="184"/>
      <c r="D50" s="184"/>
      <c r="E50" s="185"/>
      <c r="F50" s="185"/>
      <c r="G50" s="185"/>
      <c r="H50" s="185"/>
    </row>
    <row r="51" ht="18.4" customHeight="1" spans="1:8">
      <c r="A51" s="189" t="s">
        <v>2804</v>
      </c>
      <c r="B51" s="183">
        <f t="shared" si="13"/>
        <v>0</v>
      </c>
      <c r="C51" s="184"/>
      <c r="D51" s="184"/>
      <c r="E51" s="185"/>
      <c r="F51" s="185"/>
      <c r="G51" s="185"/>
      <c r="H51" s="185"/>
    </row>
    <row r="52" ht="18.4" customHeight="1" spans="1:8">
      <c r="A52" s="190"/>
      <c r="B52" s="183">
        <f t="shared" si="13"/>
        <v>0</v>
      </c>
      <c r="C52" s="191"/>
      <c r="D52" s="191"/>
      <c r="E52" s="192"/>
      <c r="F52" s="192"/>
      <c r="G52" s="192"/>
      <c r="H52" s="192"/>
    </row>
    <row r="53" ht="18.4" customHeight="1" spans="1:8">
      <c r="A53" s="192"/>
      <c r="B53" s="183">
        <f t="shared" si="13"/>
        <v>0</v>
      </c>
      <c r="C53" s="191"/>
      <c r="D53" s="191"/>
      <c r="E53" s="192"/>
      <c r="F53" s="192"/>
      <c r="G53" s="192"/>
      <c r="H53" s="192"/>
    </row>
    <row r="54" ht="20.1" customHeight="1" spans="1:8">
      <c r="A54" s="192"/>
      <c r="B54" s="191"/>
      <c r="C54" s="191"/>
      <c r="D54" s="191"/>
      <c r="E54" s="192"/>
      <c r="F54" s="192"/>
      <c r="G54" s="192"/>
      <c r="H54" s="192"/>
    </row>
    <row r="55" ht="20.1" customHeight="1" spans="1:8">
      <c r="A55" s="192"/>
      <c r="B55" s="191"/>
      <c r="C55" s="191"/>
      <c r="D55" s="191"/>
      <c r="E55" s="192"/>
      <c r="F55" s="192"/>
      <c r="G55" s="192"/>
      <c r="H55" s="192"/>
    </row>
    <row r="56" ht="20.1" customHeight="1" spans="1:8">
      <c r="A56" s="193" t="s">
        <v>2652</v>
      </c>
      <c r="B56" s="183">
        <f t="shared" ref="B56:H56" si="14">SUM(B6,B10,B14,B17,B28,B34,B45,B47,B51,B52,B53)</f>
        <v>40000</v>
      </c>
      <c r="C56" s="183">
        <f t="shared" si="14"/>
        <v>37000</v>
      </c>
      <c r="D56" s="183">
        <f t="shared" si="14"/>
        <v>3000</v>
      </c>
      <c r="E56" s="194">
        <f t="shared" si="14"/>
        <v>0</v>
      </c>
      <c r="F56" s="194">
        <f t="shared" si="14"/>
        <v>0</v>
      </c>
      <c r="G56" s="194">
        <f t="shared" si="14"/>
        <v>0</v>
      </c>
      <c r="H56" s="194">
        <f t="shared" si="14"/>
        <v>0</v>
      </c>
    </row>
    <row r="57" ht="20.1" customHeight="1"/>
    <row r="58" ht="20.1" customHeight="1"/>
    <row r="59" ht="20.1" customHeight="1"/>
    <row r="60" ht="20.1" customHeight="1"/>
    <row r="61" ht="20.1" customHeight="1"/>
    <row r="62" ht="20.1" customHeight="1"/>
    <row r="63" ht="20.1" customHeight="1"/>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0"/>
  <sheetViews>
    <sheetView workbookViewId="0">
      <selection activeCell="B7" sqref="B7:F8"/>
    </sheetView>
  </sheetViews>
  <sheetFormatPr defaultColWidth="9" defaultRowHeight="14.25" outlineLevelCol="6"/>
  <cols>
    <col min="1" max="1" width="12.5" style="21" customWidth="1"/>
    <col min="2" max="6" width="9.875" style="21" customWidth="1"/>
    <col min="7" max="7" width="13.375" style="142" customWidth="1"/>
    <col min="8" max="16384" width="9" style="21"/>
  </cols>
  <sheetData>
    <row r="1" spans="1:1">
      <c r="A1" s="143" t="s">
        <v>2995</v>
      </c>
    </row>
    <row r="2" ht="33" customHeight="1" spans="1:7">
      <c r="A2" s="144" t="s">
        <v>15</v>
      </c>
      <c r="B2" s="144"/>
      <c r="C2" s="144"/>
      <c r="D2" s="144"/>
      <c r="E2" s="144"/>
      <c r="F2" s="144"/>
      <c r="G2" s="159"/>
    </row>
    <row r="3" ht="27" customHeight="1" spans="1:7">
      <c r="A3" s="145"/>
      <c r="B3" s="145"/>
      <c r="C3" s="144"/>
      <c r="D3" s="147"/>
      <c r="E3" s="147"/>
      <c r="F3" s="166" t="s">
        <v>28</v>
      </c>
      <c r="G3" s="166"/>
    </row>
    <row r="4" ht="27" customHeight="1" spans="1:7">
      <c r="A4" s="148" t="s">
        <v>2996</v>
      </c>
      <c r="B4" s="148" t="s">
        <v>2997</v>
      </c>
      <c r="C4" s="154" t="s">
        <v>2998</v>
      </c>
      <c r="D4" s="154"/>
      <c r="E4" s="154"/>
      <c r="F4" s="154"/>
      <c r="G4" s="160" t="s">
        <v>2999</v>
      </c>
    </row>
    <row r="5" ht="27" customHeight="1" spans="1:7">
      <c r="A5" s="153"/>
      <c r="B5" s="153"/>
      <c r="C5" s="154" t="s">
        <v>3000</v>
      </c>
      <c r="D5" s="154" t="s">
        <v>3001</v>
      </c>
      <c r="E5" s="154"/>
      <c r="F5" s="154" t="s">
        <v>3002</v>
      </c>
      <c r="G5" s="160"/>
    </row>
    <row r="6" ht="27" customHeight="1" spans="1:7">
      <c r="A6" s="155"/>
      <c r="B6" s="155"/>
      <c r="C6" s="154"/>
      <c r="D6" s="154" t="s">
        <v>3003</v>
      </c>
      <c r="E6" s="154" t="s">
        <v>3004</v>
      </c>
      <c r="F6" s="154"/>
      <c r="G6" s="160"/>
    </row>
    <row r="7" ht="39.95" customHeight="1" spans="1:7">
      <c r="A7" s="152" t="s">
        <v>3005</v>
      </c>
      <c r="B7" s="156">
        <v>62030</v>
      </c>
      <c r="C7" s="156">
        <v>28521</v>
      </c>
      <c r="D7" s="156">
        <v>10047</v>
      </c>
      <c r="E7" s="156">
        <v>26033</v>
      </c>
      <c r="F7" s="156">
        <f>C7+D7+E7</f>
        <v>64601</v>
      </c>
      <c r="G7" s="165"/>
    </row>
    <row r="8" ht="39.95" customHeight="1" spans="1:7">
      <c r="A8" s="152" t="s">
        <v>3006</v>
      </c>
      <c r="B8" s="156">
        <v>65386</v>
      </c>
      <c r="C8" s="156">
        <v>8381</v>
      </c>
      <c r="D8" s="156">
        <v>27769</v>
      </c>
      <c r="E8" s="156">
        <v>3070</v>
      </c>
      <c r="F8" s="156">
        <f>C8+D8+E8</f>
        <v>39220</v>
      </c>
      <c r="G8" s="160"/>
    </row>
    <row r="9" ht="39.95" customHeight="1" spans="1:7">
      <c r="A9" s="157" t="s">
        <v>3007</v>
      </c>
      <c r="B9" s="156">
        <f>SUM(B7:B8)</f>
        <v>127416</v>
      </c>
      <c r="C9" s="156">
        <f>SUM(C7:C8)</f>
        <v>36902</v>
      </c>
      <c r="D9" s="156">
        <f>SUM(D7:D8)</f>
        <v>37816</v>
      </c>
      <c r="E9" s="156">
        <f>SUM(E7:E8)</f>
        <v>29103</v>
      </c>
      <c r="F9" s="156">
        <f>SUM(F7:F8)</f>
        <v>103821</v>
      </c>
      <c r="G9" s="160"/>
    </row>
    <row r="10" ht="54" customHeight="1" spans="1:7">
      <c r="A10" s="158"/>
      <c r="B10" s="158"/>
      <c r="C10" s="158"/>
      <c r="D10" s="158"/>
      <c r="E10" s="158"/>
      <c r="F10" s="158"/>
      <c r="G10" s="158"/>
    </row>
  </sheetData>
  <mergeCells count="11">
    <mergeCell ref="A2:G2"/>
    <mergeCell ref="D3:E3"/>
    <mergeCell ref="F3:G3"/>
    <mergeCell ref="C4:F4"/>
    <mergeCell ref="D5:E5"/>
    <mergeCell ref="A10:G10"/>
    <mergeCell ref="A4:A6"/>
    <mergeCell ref="B4:B6"/>
    <mergeCell ref="C5:C6"/>
    <mergeCell ref="F5:F6"/>
    <mergeCell ref="G4:G6"/>
  </mergeCells>
  <pageMargins left="0.788888888888889" right="0.0791666666666667" top="1" bottom="0.699305555555556" header="0.5" footer="0.5"/>
  <pageSetup paperSize="9" orientation="portrait"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selection activeCell="C19" sqref="C19"/>
    </sheetView>
  </sheetViews>
  <sheetFormatPr defaultColWidth="9" defaultRowHeight="14.25" outlineLevelCol="3"/>
  <cols>
    <col min="1" max="1" width="29.125" style="16" customWidth="1"/>
    <col min="2" max="2" width="21.5" style="21" customWidth="1"/>
    <col min="3" max="3" width="22.25" style="21" customWidth="1"/>
    <col min="4" max="4" width="21.5" style="16" customWidth="1"/>
    <col min="5" max="16379" width="9" style="21"/>
  </cols>
  <sheetData>
    <row r="1" spans="1:1">
      <c r="A1" s="162" t="s">
        <v>3008</v>
      </c>
    </row>
    <row r="2" ht="33" customHeight="1" spans="1:4">
      <c r="A2" s="163" t="s">
        <v>16</v>
      </c>
      <c r="B2" s="163"/>
      <c r="C2" s="163"/>
      <c r="D2" s="163"/>
    </row>
    <row r="3" ht="21" customHeight="1" spans="1:3">
      <c r="A3" s="145"/>
      <c r="B3" s="145"/>
      <c r="C3" s="146" t="s">
        <v>28</v>
      </c>
    </row>
    <row r="4" ht="32" customHeight="1" spans="1:4">
      <c r="A4" s="148" t="s">
        <v>3009</v>
      </c>
      <c r="B4" s="148" t="s">
        <v>3010</v>
      </c>
      <c r="C4" s="148" t="s">
        <v>3011</v>
      </c>
      <c r="D4" s="164" t="s">
        <v>2999</v>
      </c>
    </row>
    <row r="5" ht="18" customHeight="1" spans="1:4">
      <c r="A5" s="153"/>
      <c r="B5" s="153"/>
      <c r="C5" s="153"/>
      <c r="D5" s="164"/>
    </row>
    <row r="6" ht="5" customHeight="1" spans="1:4">
      <c r="A6" s="155"/>
      <c r="B6" s="155"/>
      <c r="C6" s="155"/>
      <c r="D6" s="164"/>
    </row>
    <row r="7" ht="32" customHeight="1" spans="1:4">
      <c r="A7" s="152" t="s">
        <v>3005</v>
      </c>
      <c r="B7" s="156">
        <v>60873</v>
      </c>
      <c r="C7" s="156">
        <v>65758</v>
      </c>
      <c r="D7" s="165"/>
    </row>
    <row r="8" ht="32" customHeight="1" spans="1:4">
      <c r="A8" s="152" t="s">
        <v>3006</v>
      </c>
      <c r="B8" s="156">
        <v>72383</v>
      </c>
      <c r="C8" s="156">
        <v>32223</v>
      </c>
      <c r="D8" s="160"/>
    </row>
    <row r="9" ht="27" customHeight="1" spans="1:4">
      <c r="A9" s="164" t="s">
        <v>2714</v>
      </c>
      <c r="B9" s="164">
        <f>B7+B8</f>
        <v>133256</v>
      </c>
      <c r="C9" s="164">
        <f>C7+C8</f>
        <v>97981</v>
      </c>
      <c r="D9" s="164"/>
    </row>
  </sheetData>
  <mergeCells count="5">
    <mergeCell ref="A2:D2"/>
    <mergeCell ref="A4:A6"/>
    <mergeCell ref="B4:B6"/>
    <mergeCell ref="C4:C6"/>
    <mergeCell ref="D4:D6"/>
  </mergeCells>
  <printOptions horizontalCentered="1"/>
  <pageMargins left="0.790277777777778" right="0.0777777777777778" top="0.707638888888889" bottom="0.511805555555556" header="0.5" footer="0.5"/>
  <pageSetup paperSize="9" orientation="landscape"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0"/>
  <sheetViews>
    <sheetView workbookViewId="0">
      <selection activeCell="I16" sqref="I16"/>
    </sheetView>
  </sheetViews>
  <sheetFormatPr defaultColWidth="9" defaultRowHeight="14.25"/>
  <cols>
    <col min="1" max="1" width="12.5" style="21" customWidth="1"/>
    <col min="2" max="8" width="8.875" style="21" customWidth="1"/>
    <col min="9" max="9" width="14.375" style="142" customWidth="1"/>
    <col min="10" max="16384" width="9" style="21"/>
  </cols>
  <sheetData>
    <row r="1" spans="1:1">
      <c r="A1" s="143" t="s">
        <v>3012</v>
      </c>
    </row>
    <row r="2" ht="33" customHeight="1" spans="1:9">
      <c r="A2" s="144" t="s">
        <v>17</v>
      </c>
      <c r="B2" s="144"/>
      <c r="C2" s="144"/>
      <c r="D2" s="144"/>
      <c r="E2" s="144"/>
      <c r="F2" s="144"/>
      <c r="G2" s="144"/>
      <c r="H2" s="144"/>
      <c r="I2" s="159"/>
    </row>
    <row r="3" ht="27" customHeight="1" spans="1:9">
      <c r="A3" s="145"/>
      <c r="B3" s="145"/>
      <c r="C3" s="145"/>
      <c r="D3" s="146"/>
      <c r="E3" s="146"/>
      <c r="F3" s="145"/>
      <c r="G3" s="147" t="s">
        <v>28</v>
      </c>
      <c r="H3" s="147"/>
      <c r="I3" s="147"/>
    </row>
    <row r="4" ht="27" customHeight="1" spans="1:9">
      <c r="A4" s="148" t="s">
        <v>2996</v>
      </c>
      <c r="B4" s="148" t="s">
        <v>2997</v>
      </c>
      <c r="C4" s="149" t="s">
        <v>2998</v>
      </c>
      <c r="D4" s="150"/>
      <c r="E4" s="150"/>
      <c r="F4" s="151"/>
      <c r="G4" s="152" t="s">
        <v>3013</v>
      </c>
      <c r="H4" s="152" t="s">
        <v>3014</v>
      </c>
      <c r="I4" s="160" t="s">
        <v>2999</v>
      </c>
    </row>
    <row r="5" ht="27" customHeight="1" spans="1:9">
      <c r="A5" s="153"/>
      <c r="B5" s="153"/>
      <c r="C5" s="154" t="s">
        <v>3000</v>
      </c>
      <c r="D5" s="154" t="s">
        <v>3001</v>
      </c>
      <c r="E5" s="154"/>
      <c r="F5" s="154" t="s">
        <v>3002</v>
      </c>
      <c r="G5" s="152"/>
      <c r="H5" s="152"/>
      <c r="I5" s="160"/>
    </row>
    <row r="6" ht="27" customHeight="1" spans="1:9">
      <c r="A6" s="155"/>
      <c r="B6" s="155"/>
      <c r="C6" s="154"/>
      <c r="D6" s="154" t="s">
        <v>3003</v>
      </c>
      <c r="E6" s="154" t="s">
        <v>3004</v>
      </c>
      <c r="F6" s="154"/>
      <c r="G6" s="152"/>
      <c r="H6" s="152"/>
      <c r="I6" s="160"/>
    </row>
    <row r="7" ht="39.95" customHeight="1" spans="1:9">
      <c r="A7" s="152" t="s">
        <v>3005</v>
      </c>
      <c r="B7" s="156">
        <v>62030</v>
      </c>
      <c r="C7" s="156">
        <v>28521</v>
      </c>
      <c r="D7" s="156">
        <v>10047</v>
      </c>
      <c r="E7" s="156">
        <v>26033</v>
      </c>
      <c r="F7" s="156">
        <f>C7+D7+E7</f>
        <v>64601</v>
      </c>
      <c r="G7" s="156">
        <v>65758</v>
      </c>
      <c r="H7" s="156">
        <v>60873</v>
      </c>
      <c r="I7" s="161"/>
    </row>
    <row r="8" ht="39.95" customHeight="1" spans="1:9">
      <c r="A8" s="152" t="s">
        <v>3006</v>
      </c>
      <c r="B8" s="156">
        <v>65386</v>
      </c>
      <c r="C8" s="156">
        <v>8381</v>
      </c>
      <c r="D8" s="156">
        <v>27769</v>
      </c>
      <c r="E8" s="156">
        <v>3070</v>
      </c>
      <c r="F8" s="156">
        <f>C8+D8+E8</f>
        <v>39220</v>
      </c>
      <c r="G8" s="156">
        <v>32223</v>
      </c>
      <c r="H8" s="156">
        <f>B8+F8-G8</f>
        <v>72383</v>
      </c>
      <c r="I8" s="161"/>
    </row>
    <row r="9" ht="39.95" customHeight="1" spans="1:9">
      <c r="A9" s="157" t="s">
        <v>3007</v>
      </c>
      <c r="B9" s="156">
        <f t="shared" ref="B9:H9" si="0">SUM(B7:B8)</f>
        <v>127416</v>
      </c>
      <c r="C9" s="156">
        <f t="shared" si="0"/>
        <v>36902</v>
      </c>
      <c r="D9" s="156">
        <f t="shared" si="0"/>
        <v>37816</v>
      </c>
      <c r="E9" s="156">
        <f t="shared" si="0"/>
        <v>29103</v>
      </c>
      <c r="F9" s="156">
        <f t="shared" si="0"/>
        <v>103821</v>
      </c>
      <c r="G9" s="156">
        <f t="shared" si="0"/>
        <v>97981</v>
      </c>
      <c r="H9" s="156">
        <f t="shared" si="0"/>
        <v>133256</v>
      </c>
      <c r="I9" s="160"/>
    </row>
    <row r="10" ht="54" customHeight="1" spans="1:9">
      <c r="A10" s="158"/>
      <c r="B10" s="158"/>
      <c r="C10" s="158"/>
      <c r="D10" s="158"/>
      <c r="E10" s="158"/>
      <c r="F10" s="158"/>
      <c r="G10" s="158"/>
      <c r="H10" s="158"/>
      <c r="I10" s="158"/>
    </row>
  </sheetData>
  <mergeCells count="13">
    <mergeCell ref="A2:I2"/>
    <mergeCell ref="D3:E3"/>
    <mergeCell ref="G3:I3"/>
    <mergeCell ref="C4:F4"/>
    <mergeCell ref="D5:E5"/>
    <mergeCell ref="A10:I10"/>
    <mergeCell ref="A4:A6"/>
    <mergeCell ref="B4:B6"/>
    <mergeCell ref="C5:C6"/>
    <mergeCell ref="F5:F6"/>
    <mergeCell ref="G4:G6"/>
    <mergeCell ref="H4:H6"/>
    <mergeCell ref="I4:I6"/>
  </mergeCells>
  <pageMargins left="0.788888888888889" right="0.0791666666666667" top="1" bottom="0.699305555555556" header="0.5" footer="0.5"/>
  <pageSetup paperSize="9"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0"/>
  <sheetViews>
    <sheetView workbookViewId="0">
      <selection activeCell="L12" sqref="L12"/>
    </sheetView>
  </sheetViews>
  <sheetFormatPr defaultColWidth="8.8" defaultRowHeight="14.25"/>
  <cols>
    <col min="1" max="1" width="10.1" style="99" customWidth="1"/>
    <col min="2" max="2" width="42" style="99" customWidth="1"/>
    <col min="3" max="3" width="5.4" style="101" customWidth="1"/>
    <col min="4" max="10" width="10.6" style="99" customWidth="1"/>
    <col min="11" max="32" width="9" style="99" customWidth="1"/>
    <col min="33" max="16384" width="8.8" style="99" customWidth="1"/>
  </cols>
  <sheetData>
    <row r="1" spans="1:1">
      <c r="A1" s="126" t="s">
        <v>3015</v>
      </c>
    </row>
    <row r="2" ht="36.75" customHeight="1" spans="1:10">
      <c r="A2" s="128" t="s">
        <v>3016</v>
      </c>
      <c r="B2" s="128"/>
      <c r="C2" s="128"/>
      <c r="D2" s="128"/>
      <c r="E2" s="128"/>
      <c r="F2" s="128"/>
      <c r="G2" s="128"/>
      <c r="H2" s="128"/>
      <c r="I2" s="128"/>
      <c r="J2" s="128"/>
    </row>
    <row r="3" ht="15.75" customHeight="1" spans="10:10">
      <c r="J3" s="123" t="s">
        <v>3017</v>
      </c>
    </row>
    <row r="4" ht="13.5" customHeight="1" spans="1:10">
      <c r="A4" s="126" t="s">
        <v>3018</v>
      </c>
      <c r="J4" s="123" t="s">
        <v>3019</v>
      </c>
    </row>
    <row r="5" s="126" customFormat="1" ht="17.4" customHeight="1" spans="1:10">
      <c r="A5" s="129" t="s">
        <v>62</v>
      </c>
      <c r="B5" s="129" t="s">
        <v>3020</v>
      </c>
      <c r="C5" s="120" t="s">
        <v>3021</v>
      </c>
      <c r="D5" s="120" t="s">
        <v>3022</v>
      </c>
      <c r="E5" s="120"/>
      <c r="F5" s="120"/>
      <c r="G5" s="120" t="s">
        <v>3023</v>
      </c>
      <c r="H5" s="120"/>
      <c r="I5" s="120"/>
      <c r="J5" s="140" t="s">
        <v>3024</v>
      </c>
    </row>
    <row r="6" s="126" customFormat="1" ht="21.75" customHeight="1" spans="1:10">
      <c r="A6" s="130"/>
      <c r="B6" s="130"/>
      <c r="C6" s="120"/>
      <c r="D6" s="120" t="s">
        <v>3025</v>
      </c>
      <c r="E6" s="120" t="s">
        <v>3026</v>
      </c>
      <c r="F6" s="120" t="s">
        <v>3027</v>
      </c>
      <c r="G6" s="120" t="s">
        <v>3025</v>
      </c>
      <c r="H6" s="120" t="s">
        <v>3026</v>
      </c>
      <c r="I6" s="120" t="s">
        <v>3027</v>
      </c>
      <c r="J6" s="141"/>
    </row>
    <row r="7" s="126" customFormat="1" ht="21.75" customHeight="1" spans="1:10">
      <c r="A7" s="131"/>
      <c r="B7" s="130" t="s">
        <v>3028</v>
      </c>
      <c r="C7" s="120"/>
      <c r="D7" s="120">
        <v>1</v>
      </c>
      <c r="E7" s="120">
        <v>2</v>
      </c>
      <c r="F7" s="120">
        <v>3</v>
      </c>
      <c r="G7" s="120">
        <v>4</v>
      </c>
      <c r="H7" s="120">
        <v>5</v>
      </c>
      <c r="I7" s="120">
        <v>6</v>
      </c>
      <c r="J7" s="120">
        <v>7</v>
      </c>
    </row>
    <row r="8" s="126" customFormat="1" ht="17.4" customHeight="1" spans="1:10">
      <c r="A8" s="132">
        <v>1030601</v>
      </c>
      <c r="B8" s="133" t="s">
        <v>3029</v>
      </c>
      <c r="C8" s="120">
        <v>1</v>
      </c>
      <c r="D8" s="120"/>
      <c r="E8" s="120"/>
      <c r="F8" s="120"/>
      <c r="G8" s="120"/>
      <c r="H8" s="120"/>
      <c r="I8" s="120"/>
      <c r="J8" s="120"/>
    </row>
    <row r="9" s="126" customFormat="1" ht="17.4" customHeight="1" spans="1:10">
      <c r="A9" s="132">
        <v>103060103</v>
      </c>
      <c r="B9" s="133" t="s">
        <v>3030</v>
      </c>
      <c r="C9" s="120">
        <v>2</v>
      </c>
      <c r="D9" s="120"/>
      <c r="E9" s="120"/>
      <c r="F9" s="120"/>
      <c r="G9" s="120"/>
      <c r="H9" s="120"/>
      <c r="I9" s="120"/>
      <c r="J9" s="120"/>
    </row>
    <row r="10" s="126" customFormat="1" ht="17.4" customHeight="1" spans="1:10">
      <c r="A10" s="132">
        <v>103060104</v>
      </c>
      <c r="B10" s="133" t="s">
        <v>3031</v>
      </c>
      <c r="C10" s="120">
        <v>3</v>
      </c>
      <c r="D10" s="120"/>
      <c r="E10" s="120"/>
      <c r="F10" s="120"/>
      <c r="G10" s="120"/>
      <c r="H10" s="120"/>
      <c r="I10" s="120"/>
      <c r="J10" s="120"/>
    </row>
    <row r="11" s="126" customFormat="1" ht="17.4" customHeight="1" spans="1:10">
      <c r="A11" s="132"/>
      <c r="B11" s="134" t="s">
        <v>2712</v>
      </c>
      <c r="C11" s="120">
        <v>4</v>
      </c>
      <c r="D11" s="120"/>
      <c r="E11" s="120"/>
      <c r="F11" s="120"/>
      <c r="G11" s="120"/>
      <c r="H11" s="120"/>
      <c r="I11" s="120"/>
      <c r="J11" s="120"/>
    </row>
    <row r="12" s="126" customFormat="1" ht="17.4" customHeight="1" spans="1:10">
      <c r="A12" s="132">
        <v>103060198</v>
      </c>
      <c r="B12" s="133" t="s">
        <v>3032</v>
      </c>
      <c r="C12" s="120">
        <v>5</v>
      </c>
      <c r="D12" s="120"/>
      <c r="E12" s="120"/>
      <c r="F12" s="120"/>
      <c r="G12" s="134"/>
      <c r="H12" s="134"/>
      <c r="I12" s="120"/>
      <c r="J12" s="120"/>
    </row>
    <row r="13" s="126" customFormat="1" ht="17.4" customHeight="1" spans="1:10">
      <c r="A13" s="132">
        <v>1030602</v>
      </c>
      <c r="B13" s="133" t="s">
        <v>3033</v>
      </c>
      <c r="C13" s="120">
        <v>6</v>
      </c>
      <c r="D13" s="120"/>
      <c r="E13" s="120"/>
      <c r="F13" s="120"/>
      <c r="G13" s="120">
        <f>SUM(G14:G17)</f>
        <v>0</v>
      </c>
      <c r="H13" s="120">
        <f>SUM(H14:H17)</f>
        <v>0</v>
      </c>
      <c r="I13" s="120">
        <f>SUM(I14:I17)</f>
        <v>0</v>
      </c>
      <c r="J13" s="120"/>
    </row>
    <row r="14" s="126" customFormat="1" ht="17.4" customHeight="1" spans="1:10">
      <c r="A14" s="132">
        <v>103060202</v>
      </c>
      <c r="B14" s="135" t="s">
        <v>3034</v>
      </c>
      <c r="C14" s="120">
        <v>7</v>
      </c>
      <c r="D14" s="120"/>
      <c r="E14" s="120"/>
      <c r="F14" s="120"/>
      <c r="G14" s="120"/>
      <c r="H14" s="120"/>
      <c r="I14" s="120"/>
      <c r="J14" s="120"/>
    </row>
    <row r="15" s="126" customFormat="1" ht="17.4" customHeight="1" spans="1:10">
      <c r="A15" s="132">
        <v>103060203</v>
      </c>
      <c r="B15" s="135" t="s">
        <v>3035</v>
      </c>
      <c r="C15" s="120">
        <v>8</v>
      </c>
      <c r="D15" s="120"/>
      <c r="E15" s="120"/>
      <c r="F15" s="120"/>
      <c r="G15" s="136"/>
      <c r="H15" s="136"/>
      <c r="I15" s="120"/>
      <c r="J15" s="120"/>
    </row>
    <row r="16" s="126" customFormat="1" ht="17.4" customHeight="1" spans="1:10">
      <c r="A16" s="132">
        <v>103060204</v>
      </c>
      <c r="B16" s="135" t="s">
        <v>3036</v>
      </c>
      <c r="C16" s="120">
        <v>9</v>
      </c>
      <c r="D16" s="120"/>
      <c r="E16" s="120"/>
      <c r="F16" s="120"/>
      <c r="G16" s="136">
        <f>SUM(H16:I16)</f>
        <v>0</v>
      </c>
      <c r="H16" s="136"/>
      <c r="I16" s="120"/>
      <c r="J16" s="120"/>
    </row>
    <row r="17" s="126" customFormat="1" ht="17.4" customHeight="1" spans="1:10">
      <c r="A17" s="132">
        <v>103060298</v>
      </c>
      <c r="B17" s="135" t="s">
        <v>3037</v>
      </c>
      <c r="C17" s="120">
        <v>10</v>
      </c>
      <c r="D17" s="120"/>
      <c r="E17" s="120"/>
      <c r="F17" s="120"/>
      <c r="G17" s="136"/>
      <c r="H17" s="136"/>
      <c r="I17" s="120"/>
      <c r="J17" s="120"/>
    </row>
    <row r="18" s="126" customFormat="1" ht="17.4" customHeight="1" spans="1:10">
      <c r="A18" s="132">
        <v>1030603</v>
      </c>
      <c r="B18" s="133" t="s">
        <v>3038</v>
      </c>
      <c r="C18" s="120">
        <v>11</v>
      </c>
      <c r="D18" s="120"/>
      <c r="E18" s="120"/>
      <c r="F18" s="120"/>
      <c r="G18" s="136"/>
      <c r="H18" s="136"/>
      <c r="I18" s="120"/>
      <c r="J18" s="120"/>
    </row>
    <row r="19" s="126" customFormat="1" ht="17.4" customHeight="1" spans="1:10">
      <c r="A19" s="132">
        <v>103060304</v>
      </c>
      <c r="B19" s="135" t="s">
        <v>3039</v>
      </c>
      <c r="C19" s="120">
        <v>12</v>
      </c>
      <c r="D19" s="120"/>
      <c r="E19" s="120"/>
      <c r="F19" s="120"/>
      <c r="G19" s="120"/>
      <c r="H19" s="120"/>
      <c r="I19" s="120"/>
      <c r="J19" s="120"/>
    </row>
    <row r="20" s="126" customFormat="1" ht="17.4" customHeight="1" spans="1:10">
      <c r="A20" s="132">
        <v>103060305</v>
      </c>
      <c r="B20" s="135" t="s">
        <v>3040</v>
      </c>
      <c r="C20" s="120">
        <v>13</v>
      </c>
      <c r="D20" s="120"/>
      <c r="E20" s="120"/>
      <c r="F20" s="120"/>
      <c r="G20" s="120"/>
      <c r="H20" s="120"/>
      <c r="I20" s="120"/>
      <c r="J20" s="120"/>
    </row>
    <row r="21" s="126" customFormat="1" ht="17.4" customHeight="1" spans="1:10">
      <c r="A21" s="132">
        <v>103060398</v>
      </c>
      <c r="B21" s="135" t="s">
        <v>3041</v>
      </c>
      <c r="C21" s="120">
        <v>14</v>
      </c>
      <c r="D21" s="120"/>
      <c r="E21" s="120"/>
      <c r="F21" s="136"/>
      <c r="G21" s="136"/>
      <c r="H21" s="136"/>
      <c r="I21" s="120"/>
      <c r="J21" s="120"/>
    </row>
    <row r="22" s="126" customFormat="1" ht="17.4" customHeight="1" spans="1:10">
      <c r="A22" s="132">
        <v>1030604</v>
      </c>
      <c r="B22" s="133" t="s">
        <v>3042</v>
      </c>
      <c r="C22" s="120">
        <v>15</v>
      </c>
      <c r="D22" s="120"/>
      <c r="E22" s="120"/>
      <c r="F22" s="136"/>
      <c r="G22" s="136"/>
      <c r="H22" s="136"/>
      <c r="I22" s="120"/>
      <c r="J22" s="120"/>
    </row>
    <row r="23" s="126" customFormat="1" ht="17.4" customHeight="1" spans="1:10">
      <c r="A23" s="132">
        <v>103060401</v>
      </c>
      <c r="B23" s="135" t="s">
        <v>3043</v>
      </c>
      <c r="C23" s="120">
        <v>16</v>
      </c>
      <c r="D23" s="120"/>
      <c r="E23" s="120"/>
      <c r="F23" s="120"/>
      <c r="G23" s="120"/>
      <c r="H23" s="120"/>
      <c r="I23" s="120"/>
      <c r="J23" s="120"/>
    </row>
    <row r="24" s="126" customFormat="1" ht="17.4" customHeight="1" spans="1:10">
      <c r="A24" s="132">
        <v>103060402</v>
      </c>
      <c r="B24" s="135" t="s">
        <v>3044</v>
      </c>
      <c r="C24" s="120">
        <v>17</v>
      </c>
      <c r="D24" s="120"/>
      <c r="E24" s="120"/>
      <c r="F24" s="136"/>
      <c r="G24" s="136"/>
      <c r="H24" s="136"/>
      <c r="I24" s="120"/>
      <c r="J24" s="120"/>
    </row>
    <row r="25" s="126" customFormat="1" ht="17.4" customHeight="1" spans="1:10">
      <c r="A25" s="132">
        <v>103060498</v>
      </c>
      <c r="B25" s="135" t="s">
        <v>3045</v>
      </c>
      <c r="C25" s="120">
        <v>18</v>
      </c>
      <c r="D25" s="120"/>
      <c r="E25" s="120"/>
      <c r="F25" s="136"/>
      <c r="G25" s="136"/>
      <c r="H25" s="136"/>
      <c r="I25" s="120"/>
      <c r="J25" s="120"/>
    </row>
    <row r="26" s="126" customFormat="1" ht="17.4" customHeight="1" spans="1:10">
      <c r="A26" s="132">
        <v>1030698</v>
      </c>
      <c r="B26" s="133" t="s">
        <v>3046</v>
      </c>
      <c r="C26" s="120">
        <v>19</v>
      </c>
      <c r="D26" s="120">
        <f>F26</f>
        <v>20308</v>
      </c>
      <c r="E26" s="120"/>
      <c r="F26" s="136">
        <v>20308</v>
      </c>
      <c r="G26" s="136">
        <f>SUM(H26:I26)</f>
        <v>1800</v>
      </c>
      <c r="H26" s="136"/>
      <c r="I26" s="120">
        <v>1800</v>
      </c>
      <c r="J26" s="120"/>
    </row>
    <row r="27" s="126" customFormat="1" ht="17.4" customHeight="1" spans="1:10">
      <c r="A27" s="132"/>
      <c r="B27" s="137" t="s">
        <v>3047</v>
      </c>
      <c r="C27" s="120">
        <v>20</v>
      </c>
      <c r="D27" s="137">
        <f>D8+D13+D18+D22+D26</f>
        <v>20308</v>
      </c>
      <c r="E27" s="137">
        <f>E8+E13+E18+E22+E26</f>
        <v>0</v>
      </c>
      <c r="F27" s="137">
        <f>F8+F13+F18+F22+F26</f>
        <v>20308</v>
      </c>
      <c r="G27" s="138">
        <f>SUM(H27:I27)</f>
        <v>1800</v>
      </c>
      <c r="H27" s="138"/>
      <c r="I27" s="137">
        <f>I8+I13+I18+I22+I26</f>
        <v>1800</v>
      </c>
      <c r="J27" s="120"/>
    </row>
    <row r="28" s="126" customFormat="1" ht="17.4" customHeight="1" spans="1:10">
      <c r="A28" s="132"/>
      <c r="B28" s="137" t="s">
        <v>3048</v>
      </c>
      <c r="C28" s="120">
        <v>21</v>
      </c>
      <c r="D28" s="120">
        <v>10</v>
      </c>
      <c r="E28" s="120"/>
      <c r="F28" s="136">
        <v>10</v>
      </c>
      <c r="G28" s="136"/>
      <c r="H28" s="120"/>
      <c r="I28" s="120"/>
      <c r="J28" s="120"/>
    </row>
    <row r="29" s="127" customFormat="1" ht="17.4" customHeight="1" spans="1:10">
      <c r="A29" s="132"/>
      <c r="B29" s="137" t="s">
        <v>2651</v>
      </c>
      <c r="C29" s="120"/>
      <c r="D29" s="137">
        <f t="shared" ref="D29:I29" si="0">D26+D28</f>
        <v>20318</v>
      </c>
      <c r="E29" s="137">
        <f t="shared" si="0"/>
        <v>0</v>
      </c>
      <c r="F29" s="137">
        <f t="shared" si="0"/>
        <v>20318</v>
      </c>
      <c r="G29" s="137">
        <f t="shared" si="0"/>
        <v>1800</v>
      </c>
      <c r="H29" s="137">
        <f t="shared" si="0"/>
        <v>0</v>
      </c>
      <c r="I29" s="137">
        <f t="shared" si="0"/>
        <v>1800</v>
      </c>
      <c r="J29" s="137"/>
    </row>
    <row r="30" ht="20.1" customHeight="1" spans="1:1">
      <c r="A30" s="139" t="s">
        <v>3049</v>
      </c>
    </row>
  </sheetData>
  <mergeCells count="7">
    <mergeCell ref="A2:J2"/>
    <mergeCell ref="D5:F5"/>
    <mergeCell ref="G5:I5"/>
    <mergeCell ref="A5:A6"/>
    <mergeCell ref="B5:B6"/>
    <mergeCell ref="C5:C6"/>
    <mergeCell ref="J5:J6"/>
  </mergeCells>
  <printOptions horizontalCentered="1"/>
  <pageMargins left="0.388888888888889" right="0.388888888888889" top="0.388888888888889" bottom="0.388888888888889" header="0.509027777777778" footer="0.509027777777778"/>
  <pageSetup paperSize="9" scale="99" fitToHeight="0" orientation="landscape" horizontalDpi="600" vertic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33"/>
  <sheetViews>
    <sheetView zoomScale="85" zoomScaleNormal="85" workbookViewId="0">
      <selection activeCell="Y17" sqref="Y17"/>
    </sheetView>
  </sheetViews>
  <sheetFormatPr defaultColWidth="8.8" defaultRowHeight="14.25"/>
  <cols>
    <col min="1" max="1" width="10.7" style="99" customWidth="1"/>
    <col min="2" max="2" width="43.7" style="99"/>
    <col min="3" max="3" width="5.2" style="100" customWidth="1"/>
    <col min="4" max="4" width="6.375" style="101"/>
    <col min="5" max="12" width="6.6" style="101" customWidth="1"/>
    <col min="13" max="13" width="6.375" style="101" customWidth="1"/>
    <col min="14" max="21" width="6.6" style="99" customWidth="1"/>
    <col min="22" max="22" width="7.1" style="99" customWidth="1"/>
    <col min="23" max="32" width="9" style="99" customWidth="1"/>
    <col min="33" max="16384" width="8.8" style="99" customWidth="1"/>
  </cols>
  <sheetData>
    <row r="1" ht="20.1" customHeight="1" spans="1:22">
      <c r="A1" s="102" t="s">
        <v>3050</v>
      </c>
      <c r="B1" s="102"/>
      <c r="C1" s="102"/>
      <c r="D1" s="103"/>
      <c r="E1" s="103"/>
      <c r="F1" s="103"/>
      <c r="G1" s="103"/>
      <c r="H1" s="103"/>
      <c r="I1" s="103"/>
      <c r="J1" s="103"/>
      <c r="K1" s="103"/>
      <c r="L1" s="103"/>
      <c r="M1" s="103"/>
      <c r="N1" s="102"/>
      <c r="O1" s="102"/>
      <c r="P1" s="102"/>
      <c r="Q1" s="102"/>
      <c r="R1" s="102"/>
      <c r="S1" s="102"/>
      <c r="T1" s="102"/>
      <c r="U1" s="102"/>
      <c r="V1" s="102"/>
    </row>
    <row r="2" ht="20.1" customHeight="1" spans="22:22">
      <c r="V2" s="123"/>
    </row>
    <row r="3" ht="20.1" customHeight="1" spans="1:22">
      <c r="A3" s="104" t="s">
        <v>3018</v>
      </c>
      <c r="B3" s="104"/>
      <c r="C3" s="105"/>
      <c r="D3" s="106"/>
      <c r="E3" s="106"/>
      <c r="F3" s="106"/>
      <c r="G3" s="106"/>
      <c r="H3" s="106"/>
      <c r="I3" s="106"/>
      <c r="J3" s="106"/>
      <c r="K3" s="106"/>
      <c r="L3" s="106"/>
      <c r="M3" s="106"/>
      <c r="N3" s="122"/>
      <c r="O3" s="122"/>
      <c r="P3" s="122"/>
      <c r="Q3" s="122"/>
      <c r="R3" s="122"/>
      <c r="S3" s="122"/>
      <c r="T3" s="122"/>
      <c r="U3" s="122"/>
      <c r="V3" s="124" t="s">
        <v>3019</v>
      </c>
    </row>
    <row r="4" s="98" customFormat="1" ht="20.1" customHeight="1" spans="1:22">
      <c r="A4" s="107" t="s">
        <v>62</v>
      </c>
      <c r="B4" s="108" t="s">
        <v>3020</v>
      </c>
      <c r="C4" s="108" t="s">
        <v>3021</v>
      </c>
      <c r="D4" s="109" t="s">
        <v>3022</v>
      </c>
      <c r="E4" s="109"/>
      <c r="F4" s="109"/>
      <c r="G4" s="109"/>
      <c r="H4" s="109"/>
      <c r="I4" s="109"/>
      <c r="J4" s="109"/>
      <c r="K4" s="109"/>
      <c r="L4" s="109"/>
      <c r="M4" s="109" t="s">
        <v>3023</v>
      </c>
      <c r="N4" s="109"/>
      <c r="O4" s="109"/>
      <c r="P4" s="109"/>
      <c r="Q4" s="109"/>
      <c r="R4" s="109"/>
      <c r="S4" s="109"/>
      <c r="T4" s="109"/>
      <c r="U4" s="109"/>
      <c r="V4" s="107" t="s">
        <v>3024</v>
      </c>
    </row>
    <row r="5" s="98" customFormat="1" ht="20.1" customHeight="1" spans="1:22">
      <c r="A5" s="110"/>
      <c r="B5" s="111"/>
      <c r="C5" s="111"/>
      <c r="D5" s="108" t="s">
        <v>2714</v>
      </c>
      <c r="E5" s="109" t="s">
        <v>3025</v>
      </c>
      <c r="F5" s="109"/>
      <c r="G5" s="112" t="s">
        <v>3051</v>
      </c>
      <c r="H5" s="112"/>
      <c r="I5" s="112" t="s">
        <v>3052</v>
      </c>
      <c r="J5" s="112"/>
      <c r="K5" s="109" t="s">
        <v>3053</v>
      </c>
      <c r="L5" s="109"/>
      <c r="M5" s="108" t="s">
        <v>2714</v>
      </c>
      <c r="N5" s="109" t="s">
        <v>3025</v>
      </c>
      <c r="O5" s="109"/>
      <c r="P5" s="112" t="s">
        <v>3051</v>
      </c>
      <c r="Q5" s="112"/>
      <c r="R5" s="112" t="s">
        <v>3052</v>
      </c>
      <c r="S5" s="112"/>
      <c r="T5" s="109" t="s">
        <v>3053</v>
      </c>
      <c r="U5" s="109"/>
      <c r="V5" s="110"/>
    </row>
    <row r="6" s="98" customFormat="1" ht="38.25" customHeight="1" spans="1:22">
      <c r="A6" s="113"/>
      <c r="B6" s="114"/>
      <c r="C6" s="114"/>
      <c r="D6" s="114"/>
      <c r="E6" s="112" t="s">
        <v>3026</v>
      </c>
      <c r="F6" s="112" t="s">
        <v>3027</v>
      </c>
      <c r="G6" s="112" t="s">
        <v>3026</v>
      </c>
      <c r="H6" s="112" t="s">
        <v>3027</v>
      </c>
      <c r="I6" s="112" t="s">
        <v>3026</v>
      </c>
      <c r="J6" s="112" t="s">
        <v>3027</v>
      </c>
      <c r="K6" s="112" t="s">
        <v>3026</v>
      </c>
      <c r="L6" s="112" t="s">
        <v>3027</v>
      </c>
      <c r="M6" s="114"/>
      <c r="N6" s="112" t="s">
        <v>3026</v>
      </c>
      <c r="O6" s="112" t="s">
        <v>3027</v>
      </c>
      <c r="P6" s="112" t="s">
        <v>3026</v>
      </c>
      <c r="Q6" s="112" t="s">
        <v>3027</v>
      </c>
      <c r="R6" s="112" t="s">
        <v>3026</v>
      </c>
      <c r="S6" s="112" t="s">
        <v>3027</v>
      </c>
      <c r="T6" s="112" t="s">
        <v>3026</v>
      </c>
      <c r="U6" s="112" t="s">
        <v>3027</v>
      </c>
      <c r="V6" s="113"/>
    </row>
    <row r="7" s="98" customFormat="1" ht="18" customHeight="1" spans="1:22">
      <c r="A7" s="115"/>
      <c r="B7" s="114" t="s">
        <v>3028</v>
      </c>
      <c r="C7" s="114"/>
      <c r="D7" s="114">
        <v>1</v>
      </c>
      <c r="E7" s="112">
        <v>2</v>
      </c>
      <c r="F7" s="114">
        <v>3</v>
      </c>
      <c r="G7" s="112">
        <v>4</v>
      </c>
      <c r="H7" s="114">
        <v>5</v>
      </c>
      <c r="I7" s="112">
        <v>6</v>
      </c>
      <c r="J7" s="114">
        <v>7</v>
      </c>
      <c r="K7" s="112">
        <v>8</v>
      </c>
      <c r="L7" s="114">
        <v>9</v>
      </c>
      <c r="M7" s="112">
        <v>10</v>
      </c>
      <c r="N7" s="114">
        <v>11</v>
      </c>
      <c r="O7" s="112">
        <v>12</v>
      </c>
      <c r="P7" s="114">
        <v>13</v>
      </c>
      <c r="Q7" s="112">
        <v>14</v>
      </c>
      <c r="R7" s="114">
        <v>15</v>
      </c>
      <c r="S7" s="112">
        <v>16</v>
      </c>
      <c r="T7" s="114">
        <v>17</v>
      </c>
      <c r="U7" s="112">
        <v>18</v>
      </c>
      <c r="V7" s="114">
        <v>19</v>
      </c>
    </row>
    <row r="8" s="98" customFormat="1" ht="18" customHeight="1" spans="1:22">
      <c r="A8" s="116">
        <v>223</v>
      </c>
      <c r="B8" s="117" t="s">
        <v>3054</v>
      </c>
      <c r="C8" s="109">
        <v>1</v>
      </c>
      <c r="D8" s="109">
        <f>SUM(E8:L8)</f>
        <v>0</v>
      </c>
      <c r="E8" s="109"/>
      <c r="F8" s="118"/>
      <c r="G8" s="118"/>
      <c r="H8" s="118"/>
      <c r="I8" s="118"/>
      <c r="J8" s="118"/>
      <c r="K8" s="118"/>
      <c r="L8" s="118"/>
      <c r="M8" s="118">
        <f>M9+M15+M21+M23+M27</f>
        <v>0</v>
      </c>
      <c r="N8" s="118"/>
      <c r="O8" s="118"/>
      <c r="P8" s="118"/>
      <c r="Q8" s="118"/>
      <c r="R8" s="118"/>
      <c r="S8" s="118"/>
      <c r="T8" s="118"/>
      <c r="U8" s="118"/>
      <c r="V8" s="109"/>
    </row>
    <row r="9" s="98" customFormat="1" ht="18" customHeight="1" spans="1:22">
      <c r="A9" s="116">
        <v>22301</v>
      </c>
      <c r="B9" s="117" t="s">
        <v>3055</v>
      </c>
      <c r="C9" s="109">
        <v>2</v>
      </c>
      <c r="D9" s="109">
        <f t="shared" ref="D9:D31" si="0">SUM(E9:L9)</f>
        <v>18</v>
      </c>
      <c r="E9" s="109"/>
      <c r="F9" s="118"/>
      <c r="G9" s="118"/>
      <c r="H9" s="118"/>
      <c r="I9" s="118"/>
      <c r="J9" s="118"/>
      <c r="K9" s="118"/>
      <c r="L9" s="118">
        <v>18</v>
      </c>
      <c r="M9" s="118"/>
      <c r="N9" s="118"/>
      <c r="O9" s="118"/>
      <c r="P9" s="118"/>
      <c r="Q9" s="118"/>
      <c r="R9" s="118"/>
      <c r="S9" s="118"/>
      <c r="T9" s="118"/>
      <c r="U9" s="118"/>
      <c r="V9" s="109"/>
    </row>
    <row r="10" s="98" customFormat="1" ht="18" customHeight="1" spans="1:22">
      <c r="A10" s="116">
        <v>2230101</v>
      </c>
      <c r="B10" s="117" t="s">
        <v>3056</v>
      </c>
      <c r="C10" s="109">
        <v>3</v>
      </c>
      <c r="D10" s="109">
        <f t="shared" si="0"/>
        <v>0</v>
      </c>
      <c r="E10" s="109"/>
      <c r="F10" s="118"/>
      <c r="G10" s="118"/>
      <c r="H10" s="118"/>
      <c r="I10" s="118"/>
      <c r="J10" s="118"/>
      <c r="K10" s="118"/>
      <c r="L10" s="118"/>
      <c r="M10" s="118"/>
      <c r="N10" s="118"/>
      <c r="O10" s="118"/>
      <c r="P10" s="118"/>
      <c r="Q10" s="118"/>
      <c r="R10" s="118"/>
      <c r="S10" s="118"/>
      <c r="T10" s="118"/>
      <c r="U10" s="118"/>
      <c r="V10" s="109"/>
    </row>
    <row r="11" s="98" customFormat="1" ht="18" customHeight="1" spans="1:22">
      <c r="A11" s="116">
        <v>2230102</v>
      </c>
      <c r="B11" s="117" t="s">
        <v>3057</v>
      </c>
      <c r="C11" s="109">
        <v>4</v>
      </c>
      <c r="D11" s="109">
        <f t="shared" si="0"/>
        <v>0</v>
      </c>
      <c r="E11" s="109"/>
      <c r="F11" s="118"/>
      <c r="G11" s="118"/>
      <c r="H11" s="118"/>
      <c r="I11" s="118"/>
      <c r="J11" s="118"/>
      <c r="K11" s="118"/>
      <c r="L11" s="118"/>
      <c r="M11" s="118"/>
      <c r="N11" s="118"/>
      <c r="O11" s="118"/>
      <c r="P11" s="118"/>
      <c r="Q11" s="118"/>
      <c r="R11" s="118"/>
      <c r="S11" s="118"/>
      <c r="T11" s="118"/>
      <c r="U11" s="118"/>
      <c r="V11" s="109"/>
    </row>
    <row r="12" s="98" customFormat="1" ht="18" customHeight="1" spans="1:22">
      <c r="A12" s="116">
        <v>2230103</v>
      </c>
      <c r="B12" s="117" t="s">
        <v>3058</v>
      </c>
      <c r="C12" s="109">
        <v>5</v>
      </c>
      <c r="D12" s="109">
        <f t="shared" si="0"/>
        <v>0</v>
      </c>
      <c r="E12" s="109"/>
      <c r="F12" s="118"/>
      <c r="G12" s="118"/>
      <c r="H12" s="118"/>
      <c r="I12" s="118"/>
      <c r="J12" s="118"/>
      <c r="K12" s="118"/>
      <c r="L12" s="118"/>
      <c r="M12" s="118"/>
      <c r="N12" s="118"/>
      <c r="O12" s="118"/>
      <c r="P12" s="118"/>
      <c r="Q12" s="118"/>
      <c r="R12" s="118"/>
      <c r="S12" s="118"/>
      <c r="T12" s="118"/>
      <c r="U12" s="118"/>
      <c r="V12" s="109"/>
    </row>
    <row r="13" s="98" customFormat="1" ht="18" customHeight="1" spans="1:22">
      <c r="A13" s="116"/>
      <c r="B13" s="109" t="s">
        <v>2712</v>
      </c>
      <c r="C13" s="109">
        <v>6</v>
      </c>
      <c r="D13" s="109">
        <f t="shared" si="0"/>
        <v>0</v>
      </c>
      <c r="E13" s="109"/>
      <c r="F13" s="118"/>
      <c r="G13" s="118"/>
      <c r="H13" s="118"/>
      <c r="I13" s="118"/>
      <c r="J13" s="118"/>
      <c r="K13" s="118"/>
      <c r="L13" s="118"/>
      <c r="M13" s="118"/>
      <c r="N13" s="118"/>
      <c r="O13" s="118"/>
      <c r="P13" s="118"/>
      <c r="Q13" s="118"/>
      <c r="R13" s="118"/>
      <c r="S13" s="118"/>
      <c r="T13" s="118"/>
      <c r="U13" s="118"/>
      <c r="V13" s="109"/>
    </row>
    <row r="14" s="98" customFormat="1" ht="18" customHeight="1" spans="1:22">
      <c r="A14" s="116">
        <v>2230199</v>
      </c>
      <c r="B14" s="117" t="s">
        <v>3059</v>
      </c>
      <c r="C14" s="109">
        <v>7</v>
      </c>
      <c r="D14" s="109">
        <f t="shared" si="0"/>
        <v>0</v>
      </c>
      <c r="E14" s="109"/>
      <c r="F14" s="118"/>
      <c r="G14" s="118"/>
      <c r="H14" s="118"/>
      <c r="I14" s="118"/>
      <c r="J14" s="118"/>
      <c r="K14" s="118"/>
      <c r="L14" s="118"/>
      <c r="M14" s="118"/>
      <c r="N14" s="118"/>
      <c r="O14" s="118"/>
      <c r="P14" s="118"/>
      <c r="Q14" s="118"/>
      <c r="R14" s="118"/>
      <c r="S14" s="118"/>
      <c r="T14" s="118"/>
      <c r="U14" s="118"/>
      <c r="V14" s="109"/>
    </row>
    <row r="15" s="98" customFormat="1" ht="18" customHeight="1" spans="1:22">
      <c r="A15" s="116">
        <v>22302</v>
      </c>
      <c r="B15" s="117" t="s">
        <v>3060</v>
      </c>
      <c r="C15" s="109">
        <v>8</v>
      </c>
      <c r="D15" s="109">
        <f t="shared" si="0"/>
        <v>0</v>
      </c>
      <c r="E15" s="118"/>
      <c r="F15" s="118"/>
      <c r="G15" s="118"/>
      <c r="H15" s="118"/>
      <c r="I15" s="118"/>
      <c r="J15" s="118"/>
      <c r="K15" s="118"/>
      <c r="L15" s="118"/>
      <c r="M15" s="118"/>
      <c r="N15" s="118"/>
      <c r="O15" s="118"/>
      <c r="P15" s="118"/>
      <c r="Q15" s="118"/>
      <c r="R15" s="118"/>
      <c r="S15" s="118"/>
      <c r="T15" s="118"/>
      <c r="U15" s="118"/>
      <c r="V15" s="125"/>
    </row>
    <row r="16" s="98" customFormat="1" ht="18" customHeight="1" spans="1:22">
      <c r="A16" s="116">
        <v>2230201</v>
      </c>
      <c r="B16" s="116" t="s">
        <v>3061</v>
      </c>
      <c r="C16" s="109">
        <v>9</v>
      </c>
      <c r="D16" s="109">
        <f t="shared" si="0"/>
        <v>0</v>
      </c>
      <c r="E16" s="109"/>
      <c r="F16" s="109"/>
      <c r="G16" s="109"/>
      <c r="H16" s="109"/>
      <c r="I16" s="109"/>
      <c r="J16" s="109"/>
      <c r="K16" s="109"/>
      <c r="L16" s="109"/>
      <c r="M16" s="109"/>
      <c r="N16" s="109"/>
      <c r="O16" s="109"/>
      <c r="P16" s="109"/>
      <c r="Q16" s="109"/>
      <c r="R16" s="109"/>
      <c r="S16" s="109"/>
      <c r="T16" s="109"/>
      <c r="U16" s="109"/>
      <c r="V16" s="125"/>
    </row>
    <row r="17" s="98" customFormat="1" ht="18" customHeight="1" spans="1:22">
      <c r="A17" s="116">
        <v>2230202</v>
      </c>
      <c r="B17" s="117" t="s">
        <v>3062</v>
      </c>
      <c r="C17" s="109">
        <v>10</v>
      </c>
      <c r="D17" s="109">
        <f t="shared" si="0"/>
        <v>0</v>
      </c>
      <c r="E17" s="109"/>
      <c r="F17" s="109"/>
      <c r="G17" s="109"/>
      <c r="H17" s="109"/>
      <c r="I17" s="109"/>
      <c r="J17" s="109"/>
      <c r="K17" s="109"/>
      <c r="L17" s="109"/>
      <c r="M17" s="109"/>
      <c r="N17" s="109"/>
      <c r="O17" s="109"/>
      <c r="P17" s="109"/>
      <c r="Q17" s="109"/>
      <c r="R17" s="109"/>
      <c r="S17" s="109"/>
      <c r="T17" s="109"/>
      <c r="U17" s="109"/>
      <c r="V17" s="125"/>
    </row>
    <row r="18" s="98" customFormat="1" ht="18" customHeight="1" spans="1:22">
      <c r="A18" s="116">
        <v>2230203</v>
      </c>
      <c r="B18" s="116" t="s">
        <v>3063</v>
      </c>
      <c r="C18" s="109">
        <v>11</v>
      </c>
      <c r="D18" s="109">
        <f t="shared" si="0"/>
        <v>0</v>
      </c>
      <c r="E18" s="109"/>
      <c r="F18" s="109"/>
      <c r="G18" s="109"/>
      <c r="H18" s="109"/>
      <c r="I18" s="109"/>
      <c r="J18" s="109"/>
      <c r="K18" s="109"/>
      <c r="L18" s="109"/>
      <c r="M18" s="109"/>
      <c r="N18" s="109"/>
      <c r="O18" s="109"/>
      <c r="P18" s="109"/>
      <c r="Q18" s="109"/>
      <c r="R18" s="109"/>
      <c r="S18" s="109"/>
      <c r="T18" s="109"/>
      <c r="U18" s="109"/>
      <c r="V18" s="125"/>
    </row>
    <row r="19" s="98" customFormat="1" ht="18" customHeight="1" spans="1:22">
      <c r="A19" s="116"/>
      <c r="B19" s="109" t="s">
        <v>2712</v>
      </c>
      <c r="C19" s="109">
        <v>12</v>
      </c>
      <c r="D19" s="109">
        <f t="shared" si="0"/>
        <v>0</v>
      </c>
      <c r="E19" s="109"/>
      <c r="F19" s="109"/>
      <c r="G19" s="109"/>
      <c r="H19" s="109"/>
      <c r="I19" s="109"/>
      <c r="J19" s="109"/>
      <c r="K19" s="109"/>
      <c r="L19" s="109"/>
      <c r="M19" s="109"/>
      <c r="N19" s="109"/>
      <c r="O19" s="109"/>
      <c r="P19" s="109"/>
      <c r="Q19" s="109"/>
      <c r="R19" s="109"/>
      <c r="S19" s="109"/>
      <c r="T19" s="109"/>
      <c r="U19" s="109"/>
      <c r="V19" s="125"/>
    </row>
    <row r="20" s="98" customFormat="1" ht="18" customHeight="1" spans="1:22">
      <c r="A20" s="116">
        <v>2230299</v>
      </c>
      <c r="B20" s="117" t="s">
        <v>3064</v>
      </c>
      <c r="C20" s="109">
        <v>13</v>
      </c>
      <c r="D20" s="109">
        <f t="shared" si="0"/>
        <v>0</v>
      </c>
      <c r="E20" s="109"/>
      <c r="F20" s="109"/>
      <c r="G20" s="109"/>
      <c r="H20" s="109"/>
      <c r="I20" s="109"/>
      <c r="J20" s="109"/>
      <c r="K20" s="109"/>
      <c r="L20" s="109"/>
      <c r="M20" s="109"/>
      <c r="N20" s="109"/>
      <c r="O20" s="109"/>
      <c r="P20" s="109"/>
      <c r="Q20" s="109"/>
      <c r="R20" s="109"/>
      <c r="S20" s="109"/>
      <c r="T20" s="109"/>
      <c r="U20" s="109"/>
      <c r="V20" s="125"/>
    </row>
    <row r="21" s="98" customFormat="1" ht="18" customHeight="1" spans="1:22">
      <c r="A21" s="116">
        <v>22303</v>
      </c>
      <c r="B21" s="116" t="s">
        <v>3065</v>
      </c>
      <c r="C21" s="109">
        <v>14</v>
      </c>
      <c r="D21" s="109">
        <f t="shared" si="0"/>
        <v>0</v>
      </c>
      <c r="E21" s="109"/>
      <c r="F21" s="109"/>
      <c r="G21" s="109"/>
      <c r="H21" s="109"/>
      <c r="I21" s="109"/>
      <c r="J21" s="109"/>
      <c r="K21" s="109"/>
      <c r="L21" s="109"/>
      <c r="M21" s="109"/>
      <c r="N21" s="109"/>
      <c r="O21" s="109"/>
      <c r="P21" s="109"/>
      <c r="Q21" s="109"/>
      <c r="R21" s="109"/>
      <c r="S21" s="109"/>
      <c r="T21" s="109"/>
      <c r="U21" s="109"/>
      <c r="V21" s="125"/>
    </row>
    <row r="22" s="98" customFormat="1" ht="18" customHeight="1" spans="1:22">
      <c r="A22" s="116">
        <v>2230301</v>
      </c>
      <c r="B22" s="116" t="s">
        <v>3066</v>
      </c>
      <c r="C22" s="109">
        <v>15</v>
      </c>
      <c r="D22" s="109">
        <f t="shared" si="0"/>
        <v>0</v>
      </c>
      <c r="E22" s="109"/>
      <c r="F22" s="109"/>
      <c r="G22" s="109"/>
      <c r="H22" s="109"/>
      <c r="I22" s="109"/>
      <c r="J22" s="109"/>
      <c r="K22" s="109"/>
      <c r="L22" s="109"/>
      <c r="M22" s="109"/>
      <c r="N22" s="109"/>
      <c r="O22" s="109"/>
      <c r="P22" s="109"/>
      <c r="Q22" s="109"/>
      <c r="R22" s="109"/>
      <c r="S22" s="109"/>
      <c r="T22" s="109"/>
      <c r="U22" s="109"/>
      <c r="V22" s="125"/>
    </row>
    <row r="23" s="98" customFormat="1" ht="18" customHeight="1" spans="1:22">
      <c r="A23" s="116">
        <v>22304</v>
      </c>
      <c r="B23" s="116" t="s">
        <v>3067</v>
      </c>
      <c r="C23" s="109">
        <v>16</v>
      </c>
      <c r="D23" s="109">
        <f t="shared" si="0"/>
        <v>0</v>
      </c>
      <c r="E23" s="109"/>
      <c r="F23" s="109"/>
      <c r="G23" s="109"/>
      <c r="H23" s="109"/>
      <c r="I23" s="109"/>
      <c r="J23" s="109"/>
      <c r="K23" s="109"/>
      <c r="L23" s="109"/>
      <c r="M23" s="109"/>
      <c r="N23" s="109"/>
      <c r="O23" s="109"/>
      <c r="P23" s="109"/>
      <c r="Q23" s="109"/>
      <c r="R23" s="109"/>
      <c r="S23" s="109"/>
      <c r="T23" s="109"/>
      <c r="U23" s="109"/>
      <c r="V23" s="125"/>
    </row>
    <row r="24" s="98" customFormat="1" ht="18" customHeight="1" spans="1:22">
      <c r="A24" s="116">
        <v>2230401</v>
      </c>
      <c r="B24" s="116" t="s">
        <v>3068</v>
      </c>
      <c r="C24" s="109">
        <v>17</v>
      </c>
      <c r="D24" s="109">
        <f t="shared" si="0"/>
        <v>0</v>
      </c>
      <c r="E24" s="109"/>
      <c r="F24" s="109"/>
      <c r="G24" s="109"/>
      <c r="H24" s="109"/>
      <c r="I24" s="109"/>
      <c r="J24" s="109"/>
      <c r="K24" s="109"/>
      <c r="L24" s="109"/>
      <c r="M24" s="109"/>
      <c r="N24" s="109"/>
      <c r="O24" s="109"/>
      <c r="P24" s="109"/>
      <c r="Q24" s="109"/>
      <c r="R24" s="109"/>
      <c r="S24" s="109"/>
      <c r="T24" s="109"/>
      <c r="U24" s="109"/>
      <c r="V24" s="125"/>
    </row>
    <row r="25" s="98" customFormat="1" ht="18" customHeight="1" spans="1:22">
      <c r="A25" s="116">
        <v>2230402</v>
      </c>
      <c r="B25" s="116" t="s">
        <v>3069</v>
      </c>
      <c r="C25" s="109">
        <v>18</v>
      </c>
      <c r="D25" s="109">
        <f t="shared" si="0"/>
        <v>0</v>
      </c>
      <c r="E25" s="109"/>
      <c r="F25" s="109"/>
      <c r="G25" s="109"/>
      <c r="H25" s="109"/>
      <c r="I25" s="109"/>
      <c r="J25" s="109"/>
      <c r="K25" s="109"/>
      <c r="L25" s="109"/>
      <c r="M25" s="109"/>
      <c r="N25" s="109"/>
      <c r="O25" s="109"/>
      <c r="P25" s="109"/>
      <c r="Q25" s="109"/>
      <c r="R25" s="109"/>
      <c r="S25" s="109"/>
      <c r="T25" s="109"/>
      <c r="U25" s="109"/>
      <c r="V25" s="125"/>
    </row>
    <row r="26" s="98" customFormat="1" ht="18" customHeight="1" spans="1:22">
      <c r="A26" s="116">
        <v>2230499</v>
      </c>
      <c r="B26" s="116" t="s">
        <v>3070</v>
      </c>
      <c r="C26" s="109">
        <v>19</v>
      </c>
      <c r="D26" s="109">
        <f t="shared" si="0"/>
        <v>0</v>
      </c>
      <c r="E26" s="109"/>
      <c r="F26" s="109"/>
      <c r="G26" s="109"/>
      <c r="H26" s="109"/>
      <c r="I26" s="109"/>
      <c r="J26" s="109"/>
      <c r="K26" s="109"/>
      <c r="L26" s="109"/>
      <c r="M26" s="109"/>
      <c r="N26" s="109"/>
      <c r="O26" s="109"/>
      <c r="P26" s="109"/>
      <c r="Q26" s="109"/>
      <c r="R26" s="109"/>
      <c r="S26" s="109"/>
      <c r="T26" s="109"/>
      <c r="U26" s="109"/>
      <c r="V26" s="125"/>
    </row>
    <row r="27" s="98" customFormat="1" ht="18" customHeight="1" spans="1:22">
      <c r="A27" s="116">
        <v>22399</v>
      </c>
      <c r="B27" s="116" t="s">
        <v>3071</v>
      </c>
      <c r="C27" s="109">
        <v>20</v>
      </c>
      <c r="D27" s="109">
        <f t="shared" si="0"/>
        <v>0</v>
      </c>
      <c r="E27" s="109"/>
      <c r="F27" s="109"/>
      <c r="G27" s="109"/>
      <c r="H27" s="109"/>
      <c r="I27" s="109"/>
      <c r="J27" s="109"/>
      <c r="K27" s="109"/>
      <c r="L27" s="109"/>
      <c r="M27" s="109"/>
      <c r="N27" s="109"/>
      <c r="O27" s="109"/>
      <c r="P27" s="109"/>
      <c r="Q27" s="109"/>
      <c r="R27" s="109"/>
      <c r="S27" s="109"/>
      <c r="T27" s="109"/>
      <c r="U27" s="109"/>
      <c r="V27" s="125"/>
    </row>
    <row r="28" s="98" customFormat="1" ht="18" customHeight="1" spans="1:22">
      <c r="A28" s="116">
        <v>2239901</v>
      </c>
      <c r="B28" s="116" t="s">
        <v>3072</v>
      </c>
      <c r="C28" s="109">
        <v>21</v>
      </c>
      <c r="D28" s="109">
        <f t="shared" si="0"/>
        <v>0</v>
      </c>
      <c r="E28" s="109"/>
      <c r="F28" s="109"/>
      <c r="G28" s="109"/>
      <c r="H28" s="109"/>
      <c r="I28" s="109"/>
      <c r="J28" s="109"/>
      <c r="K28" s="109"/>
      <c r="L28" s="109"/>
      <c r="M28" s="109">
        <f>U28</f>
        <v>0</v>
      </c>
      <c r="N28" s="109"/>
      <c r="O28" s="109"/>
      <c r="P28" s="109"/>
      <c r="Q28" s="109"/>
      <c r="R28" s="109"/>
      <c r="S28" s="109"/>
      <c r="T28" s="109"/>
      <c r="U28" s="109"/>
      <c r="V28" s="125"/>
    </row>
    <row r="29" s="98" customFormat="1" ht="18" customHeight="1" spans="1:22">
      <c r="A29" s="116"/>
      <c r="B29" s="119" t="s">
        <v>2391</v>
      </c>
      <c r="C29" s="109">
        <v>22</v>
      </c>
      <c r="D29" s="109">
        <f t="shared" si="0"/>
        <v>0</v>
      </c>
      <c r="E29" s="119"/>
      <c r="F29" s="109"/>
      <c r="G29" s="109"/>
      <c r="H29" s="109"/>
      <c r="I29" s="109"/>
      <c r="J29" s="109"/>
      <c r="K29" s="109"/>
      <c r="L29" s="109"/>
      <c r="M29" s="109">
        <f>U29</f>
        <v>0</v>
      </c>
      <c r="N29" s="109"/>
      <c r="O29" s="109"/>
      <c r="P29" s="109"/>
      <c r="Q29" s="109"/>
      <c r="R29" s="109"/>
      <c r="S29" s="109"/>
      <c r="T29" s="109"/>
      <c r="U29" s="109"/>
      <c r="V29" s="109"/>
    </row>
    <row r="30" s="98" customFormat="1" ht="18" customHeight="1" spans="1:22">
      <c r="A30" s="116"/>
      <c r="B30" s="119" t="s">
        <v>3073</v>
      </c>
      <c r="C30" s="109">
        <v>23</v>
      </c>
      <c r="D30" s="109">
        <f t="shared" si="0"/>
        <v>0</v>
      </c>
      <c r="E30" s="109"/>
      <c r="F30" s="120" t="s">
        <v>3074</v>
      </c>
      <c r="G30" s="109"/>
      <c r="H30" s="120" t="s">
        <v>3074</v>
      </c>
      <c r="I30" s="109"/>
      <c r="J30" s="120" t="s">
        <v>3074</v>
      </c>
      <c r="K30" s="109"/>
      <c r="L30" s="120" t="s">
        <v>3074</v>
      </c>
      <c r="M30" s="109"/>
      <c r="N30" s="109"/>
      <c r="O30" s="120" t="s">
        <v>3074</v>
      </c>
      <c r="P30" s="109"/>
      <c r="Q30" s="120" t="s">
        <v>3074</v>
      </c>
      <c r="R30" s="109"/>
      <c r="S30" s="120" t="s">
        <v>3074</v>
      </c>
      <c r="T30" s="109"/>
      <c r="U30" s="120" t="s">
        <v>3074</v>
      </c>
      <c r="V30" s="125"/>
    </row>
    <row r="31" s="98" customFormat="1" ht="18" customHeight="1" spans="1:22">
      <c r="A31" s="116"/>
      <c r="B31" s="119" t="s">
        <v>3075</v>
      </c>
      <c r="C31" s="109">
        <v>24</v>
      </c>
      <c r="D31" s="109">
        <f t="shared" si="0"/>
        <v>20300</v>
      </c>
      <c r="E31" s="109"/>
      <c r="F31" s="109"/>
      <c r="G31" s="109"/>
      <c r="H31" s="109"/>
      <c r="I31" s="109"/>
      <c r="J31" s="109"/>
      <c r="K31" s="109"/>
      <c r="L31" s="109">
        <v>20300</v>
      </c>
      <c r="M31" s="109">
        <f>U31</f>
        <v>18000</v>
      </c>
      <c r="N31" s="109"/>
      <c r="O31" s="109"/>
      <c r="P31" s="109"/>
      <c r="Q31" s="109"/>
      <c r="R31" s="109"/>
      <c r="S31" s="109"/>
      <c r="T31" s="109"/>
      <c r="U31" s="109">
        <v>18000</v>
      </c>
      <c r="V31" s="109"/>
    </row>
    <row r="32" s="98" customFormat="1" ht="18" customHeight="1" spans="1:22">
      <c r="A32" s="116"/>
      <c r="B32" s="119" t="s">
        <v>3076</v>
      </c>
      <c r="C32" s="109"/>
      <c r="D32" s="109">
        <f>SUM(D8:D31)</f>
        <v>20318</v>
      </c>
      <c r="E32" s="109"/>
      <c r="F32" s="109"/>
      <c r="G32" s="109"/>
      <c r="H32" s="109"/>
      <c r="I32" s="109"/>
      <c r="J32" s="109"/>
      <c r="K32" s="109"/>
      <c r="L32" s="109">
        <f>SUM(L8:L31)</f>
        <v>20318</v>
      </c>
      <c r="M32" s="109">
        <f>U32</f>
        <v>18000</v>
      </c>
      <c r="N32" s="109"/>
      <c r="O32" s="109"/>
      <c r="P32" s="109"/>
      <c r="Q32" s="109"/>
      <c r="R32" s="109"/>
      <c r="S32" s="109"/>
      <c r="T32" s="109"/>
      <c r="U32" s="109">
        <f>U29+U31</f>
        <v>18000</v>
      </c>
      <c r="V32" s="109"/>
    </row>
    <row r="33" s="98" customFormat="1" ht="18" customHeight="1" spans="1:13">
      <c r="A33" s="121" t="s">
        <v>3077</v>
      </c>
      <c r="C33" s="100"/>
      <c r="D33" s="100"/>
      <c r="E33" s="100"/>
      <c r="F33" s="100"/>
      <c r="G33" s="100"/>
      <c r="H33" s="100"/>
      <c r="I33" s="100"/>
      <c r="J33" s="100"/>
      <c r="K33" s="100"/>
      <c r="L33" s="100"/>
      <c r="M33" s="100"/>
    </row>
  </sheetData>
  <mergeCells count="18">
    <mergeCell ref="A1:V1"/>
    <mergeCell ref="A3:B3"/>
    <mergeCell ref="D4:L4"/>
    <mergeCell ref="M4:U4"/>
    <mergeCell ref="E5:F5"/>
    <mergeCell ref="G5:H5"/>
    <mergeCell ref="I5:J5"/>
    <mergeCell ref="K5:L5"/>
    <mergeCell ref="N5:O5"/>
    <mergeCell ref="P5:Q5"/>
    <mergeCell ref="R5:S5"/>
    <mergeCell ref="T5:U5"/>
    <mergeCell ref="A4:A6"/>
    <mergeCell ref="B4:B6"/>
    <mergeCell ref="C4:C6"/>
    <mergeCell ref="D5:D6"/>
    <mergeCell ref="M5:M6"/>
    <mergeCell ref="V4:V6"/>
  </mergeCells>
  <printOptions horizontalCentered="1" verticalCentered="1"/>
  <pageMargins left="0.159027777777778" right="0.159027777777778" top="0.349305555555556" bottom="0.238888888888889" header="0.309027777777778" footer="0.2"/>
  <pageSetup paperSize="9" scale="73"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9"/>
  <sheetViews>
    <sheetView showGridLines="0" showZeros="0" zoomScale="93" zoomScaleNormal="93" workbookViewId="0">
      <pane ySplit="4" topLeftCell="A5" activePane="bottomLeft" state="frozen"/>
      <selection/>
      <selection pane="bottomLeft" activeCell="D31" sqref="D31:D32"/>
    </sheetView>
  </sheetViews>
  <sheetFormatPr defaultColWidth="9" defaultRowHeight="13.5" outlineLevelCol="3"/>
  <cols>
    <col min="1" max="1" width="56.75" style="207" customWidth="1"/>
    <col min="2" max="2" width="30.625" style="208" customWidth="1"/>
    <col min="3" max="4" width="30.625" style="207" customWidth="1"/>
    <col min="5" max="16384" width="9" style="207"/>
  </cols>
  <sheetData>
    <row r="1" ht="18" customHeight="1" spans="1:1">
      <c r="A1" s="224" t="s">
        <v>27</v>
      </c>
    </row>
    <row r="2" s="205" customFormat="1" ht="20.25" spans="1:4">
      <c r="A2" s="172" t="s">
        <v>2</v>
      </c>
      <c r="B2" s="172"/>
      <c r="C2" s="172"/>
      <c r="D2" s="172"/>
    </row>
    <row r="3" ht="20.25" customHeight="1" spans="4:4">
      <c r="D3" s="243" t="s">
        <v>28</v>
      </c>
    </row>
    <row r="4" ht="31.5" customHeight="1" spans="1:4">
      <c r="A4" s="214" t="s">
        <v>29</v>
      </c>
      <c r="B4" s="201" t="s">
        <v>30</v>
      </c>
      <c r="C4" s="214" t="s">
        <v>31</v>
      </c>
      <c r="D4" s="214" t="s">
        <v>32</v>
      </c>
    </row>
    <row r="5" ht="20.1" customHeight="1" spans="1:4">
      <c r="A5" s="187" t="s">
        <v>33</v>
      </c>
      <c r="B5" s="183">
        <f>SUM(B6:B21)</f>
        <v>46559</v>
      </c>
      <c r="C5" s="183">
        <f>SUM(C6:C21)</f>
        <v>48460</v>
      </c>
      <c r="D5" s="183">
        <f t="shared" ref="D5:D30" si="0">C5/B5</f>
        <v>1.04082991473185</v>
      </c>
    </row>
    <row r="6" ht="20.1" customHeight="1" spans="1:4">
      <c r="A6" s="187" t="s">
        <v>34</v>
      </c>
      <c r="B6" s="382">
        <v>11048</v>
      </c>
      <c r="C6" s="184">
        <v>11390</v>
      </c>
      <c r="D6" s="183">
        <f t="shared" si="0"/>
        <v>1.03095582910934</v>
      </c>
    </row>
    <row r="7" ht="20.1" customHeight="1" spans="1:4">
      <c r="A7" s="187" t="s">
        <v>35</v>
      </c>
      <c r="B7" s="382"/>
      <c r="C7" s="184"/>
      <c r="D7" s="183"/>
    </row>
    <row r="8" ht="20.1" customHeight="1" spans="1:4">
      <c r="A8" s="187" t="s">
        <v>36</v>
      </c>
      <c r="B8" s="382">
        <v>3366</v>
      </c>
      <c r="C8" s="184">
        <v>3470</v>
      </c>
      <c r="D8" s="183">
        <f t="shared" si="0"/>
        <v>1.0308972073678</v>
      </c>
    </row>
    <row r="9" ht="20.1" customHeight="1" spans="1:4">
      <c r="A9" s="187" t="s">
        <v>37</v>
      </c>
      <c r="B9" s="382">
        <v>1061</v>
      </c>
      <c r="C9" s="184">
        <v>1093</v>
      </c>
      <c r="D9" s="183">
        <f t="shared" si="0"/>
        <v>1.0301602262017</v>
      </c>
    </row>
    <row r="10" ht="20.1" customHeight="1" spans="1:4">
      <c r="A10" s="187" t="s">
        <v>38</v>
      </c>
      <c r="B10" s="382">
        <v>746</v>
      </c>
      <c r="C10" s="184">
        <v>769</v>
      </c>
      <c r="D10" s="183">
        <f t="shared" si="0"/>
        <v>1.03083109919571</v>
      </c>
    </row>
    <row r="11" ht="20.1" customHeight="1" spans="1:4">
      <c r="A11" s="187" t="s">
        <v>39</v>
      </c>
      <c r="B11" s="382">
        <v>1210</v>
      </c>
      <c r="C11" s="184">
        <v>1248</v>
      </c>
      <c r="D11" s="183">
        <f t="shared" si="0"/>
        <v>1.03140495867769</v>
      </c>
    </row>
    <row r="12" ht="20.1" customHeight="1" spans="1:4">
      <c r="A12" s="187" t="s">
        <v>40</v>
      </c>
      <c r="B12" s="382">
        <v>4395</v>
      </c>
      <c r="C12" s="184">
        <v>4531</v>
      </c>
      <c r="D12" s="183">
        <f t="shared" si="0"/>
        <v>1.03094425483504</v>
      </c>
    </row>
    <row r="13" ht="20.1" customHeight="1" spans="1:4">
      <c r="A13" s="187" t="s">
        <v>41</v>
      </c>
      <c r="B13" s="382">
        <v>1504</v>
      </c>
      <c r="C13" s="184">
        <v>1550</v>
      </c>
      <c r="D13" s="183">
        <f t="shared" si="0"/>
        <v>1.03058510638298</v>
      </c>
    </row>
    <row r="14" ht="20.1" customHeight="1" spans="1:4">
      <c r="A14" s="187" t="s">
        <v>42</v>
      </c>
      <c r="B14" s="382">
        <v>1094</v>
      </c>
      <c r="C14" s="184">
        <v>1128</v>
      </c>
      <c r="D14" s="183">
        <f t="shared" si="0"/>
        <v>1.03107861060329</v>
      </c>
    </row>
    <row r="15" ht="20.1" customHeight="1" spans="1:4">
      <c r="A15" s="187" t="s">
        <v>43</v>
      </c>
      <c r="B15" s="382">
        <v>10452</v>
      </c>
      <c r="C15" s="184">
        <v>10776</v>
      </c>
      <c r="D15" s="183">
        <f t="shared" si="0"/>
        <v>1.03099885189437</v>
      </c>
    </row>
    <row r="16" ht="20.1" customHeight="1" spans="1:4">
      <c r="A16" s="187" t="s">
        <v>44</v>
      </c>
      <c r="B16" s="382">
        <v>1405</v>
      </c>
      <c r="C16" s="184">
        <v>1449</v>
      </c>
      <c r="D16" s="183">
        <f t="shared" si="0"/>
        <v>1.03131672597865</v>
      </c>
    </row>
    <row r="17" ht="20.1" customHeight="1" spans="1:4">
      <c r="A17" s="187" t="s">
        <v>45</v>
      </c>
      <c r="B17" s="382">
        <v>2754</v>
      </c>
      <c r="C17" s="184">
        <v>2839</v>
      </c>
      <c r="D17" s="183">
        <f t="shared" si="0"/>
        <v>1.03086419753086</v>
      </c>
    </row>
    <row r="18" ht="20.1" customHeight="1" spans="1:4">
      <c r="A18" s="187" t="s">
        <v>46</v>
      </c>
      <c r="B18" s="382">
        <v>7305</v>
      </c>
      <c r="C18" s="184">
        <v>7531</v>
      </c>
      <c r="D18" s="183">
        <f t="shared" si="0"/>
        <v>1.03093771389459</v>
      </c>
    </row>
    <row r="19" ht="20.1" customHeight="1" spans="1:4">
      <c r="A19" s="187" t="s">
        <v>47</v>
      </c>
      <c r="B19" s="382"/>
      <c r="C19" s="184"/>
      <c r="D19" s="183"/>
    </row>
    <row r="20" ht="20.1" customHeight="1" spans="1:4">
      <c r="A20" s="187" t="s">
        <v>48</v>
      </c>
      <c r="B20" s="382">
        <v>200</v>
      </c>
      <c r="C20" s="184">
        <v>206</v>
      </c>
      <c r="D20" s="183">
        <f t="shared" si="0"/>
        <v>1.03</v>
      </c>
    </row>
    <row r="21" ht="20.1" customHeight="1" spans="1:4">
      <c r="A21" s="187" t="s">
        <v>49</v>
      </c>
      <c r="B21" s="382">
        <v>19</v>
      </c>
      <c r="C21" s="184">
        <v>480</v>
      </c>
      <c r="D21" s="183">
        <f t="shared" si="0"/>
        <v>25.2631578947368</v>
      </c>
    </row>
    <row r="22" ht="21" customHeight="1" spans="1:4">
      <c r="A22" s="187" t="s">
        <v>50</v>
      </c>
      <c r="B22" s="216">
        <f>SUM(B23:B30)</f>
        <v>36004</v>
      </c>
      <c r="C22" s="216">
        <f>SUM(C23:C30)</f>
        <v>36620</v>
      </c>
      <c r="D22" s="183">
        <f t="shared" si="0"/>
        <v>1.01710921008777</v>
      </c>
    </row>
    <row r="23" ht="20.1" customHeight="1" spans="1:4">
      <c r="A23" s="187" t="s">
        <v>51</v>
      </c>
      <c r="B23" s="382">
        <v>3069</v>
      </c>
      <c r="C23" s="184">
        <v>4800</v>
      </c>
      <c r="D23" s="183">
        <f t="shared" si="0"/>
        <v>1.56402737047898</v>
      </c>
    </row>
    <row r="24" ht="20.1" customHeight="1" spans="1:4">
      <c r="A24" s="187" t="s">
        <v>52</v>
      </c>
      <c r="B24" s="382">
        <v>2592</v>
      </c>
      <c r="C24" s="184">
        <v>2500</v>
      </c>
      <c r="D24" s="183">
        <f t="shared" si="0"/>
        <v>0.964506172839506</v>
      </c>
    </row>
    <row r="25" ht="20.1" customHeight="1" spans="1:4">
      <c r="A25" s="187" t="s">
        <v>53</v>
      </c>
      <c r="B25" s="382">
        <v>16823</v>
      </c>
      <c r="C25" s="184">
        <v>13731</v>
      </c>
      <c r="D25" s="183">
        <f t="shared" si="0"/>
        <v>0.816204006419782</v>
      </c>
    </row>
    <row r="26" ht="20.1" customHeight="1" spans="1:4">
      <c r="A26" s="187" t="s">
        <v>54</v>
      </c>
      <c r="B26" s="382"/>
      <c r="C26" s="184"/>
      <c r="D26" s="183"/>
    </row>
    <row r="27" ht="20.1" customHeight="1" spans="1:4">
      <c r="A27" s="187" t="s">
        <v>55</v>
      </c>
      <c r="B27" s="382">
        <v>11335</v>
      </c>
      <c r="C27" s="184">
        <v>14907</v>
      </c>
      <c r="D27" s="183">
        <f t="shared" si="0"/>
        <v>1.31513012792236</v>
      </c>
    </row>
    <row r="28" ht="20.1" customHeight="1" spans="1:4">
      <c r="A28" s="187" t="s">
        <v>56</v>
      </c>
      <c r="B28" s="382">
        <v>841</v>
      </c>
      <c r="C28" s="184"/>
      <c r="D28" s="183"/>
    </row>
    <row r="29" s="381" customFormat="1" ht="20.1" customHeight="1" spans="1:4">
      <c r="A29" s="187" t="s">
        <v>57</v>
      </c>
      <c r="B29" s="382">
        <v>701</v>
      </c>
      <c r="C29" s="184">
        <v>535</v>
      </c>
      <c r="D29" s="183"/>
    </row>
    <row r="30" s="381" customFormat="1" ht="20.1" customHeight="1" spans="1:4">
      <c r="A30" s="187" t="s">
        <v>58</v>
      </c>
      <c r="B30" s="382">
        <v>643</v>
      </c>
      <c r="C30" s="184">
        <v>147</v>
      </c>
      <c r="D30" s="183">
        <f>C30/B30</f>
        <v>0.228615863141524</v>
      </c>
    </row>
    <row r="31" s="381" customFormat="1" ht="20.1" customHeight="1" spans="1:4">
      <c r="A31" s="219" t="s">
        <v>59</v>
      </c>
      <c r="B31" s="383"/>
      <c r="C31" s="383">
        <v>0</v>
      </c>
      <c r="D31" s="183"/>
    </row>
    <row r="32" ht="20.1" customHeight="1" spans="1:4">
      <c r="A32" s="183" t="s">
        <v>59</v>
      </c>
      <c r="B32" s="216"/>
      <c r="C32" s="216"/>
      <c r="D32" s="183"/>
    </row>
    <row r="33" ht="20.1" customHeight="1" spans="1:4">
      <c r="A33" s="214" t="s">
        <v>60</v>
      </c>
      <c r="B33" s="216">
        <f>B5+B22</f>
        <v>82563</v>
      </c>
      <c r="C33" s="216">
        <f>C5+C22</f>
        <v>85080</v>
      </c>
      <c r="D33" s="183">
        <f>C33/B33</f>
        <v>1.03048581083536</v>
      </c>
    </row>
    <row r="34" ht="18.75" customHeight="1" spans="1:4">
      <c r="A34" s="384" t="s">
        <v>59</v>
      </c>
      <c r="B34" s="384"/>
      <c r="C34" s="384"/>
      <c r="D34" s="384"/>
    </row>
    <row r="35" ht="20.1" customHeight="1" spans="1:4">
      <c r="A35" s="208"/>
      <c r="B35" s="208"/>
      <c r="C35" s="208"/>
      <c r="D35" s="208"/>
    </row>
    <row r="36" ht="20.1" customHeight="1" spans="1:4">
      <c r="A36" s="208"/>
      <c r="B36" s="208"/>
      <c r="C36" s="208"/>
      <c r="D36" s="208"/>
    </row>
    <row r="37" ht="20.1" customHeight="1" spans="1:4">
      <c r="A37" s="208"/>
      <c r="B37" s="208"/>
      <c r="C37" s="208"/>
      <c r="D37" s="208"/>
    </row>
    <row r="38" ht="20.1" customHeight="1" spans="1:4">
      <c r="A38" s="208"/>
      <c r="B38" s="208"/>
      <c r="C38" s="208"/>
      <c r="D38" s="208"/>
    </row>
    <row r="39" spans="1:4">
      <c r="A39" s="208"/>
      <c r="B39" s="208"/>
      <c r="C39" s="208"/>
      <c r="D39" s="208"/>
    </row>
  </sheetData>
  <mergeCells count="2">
    <mergeCell ref="A2:D2"/>
    <mergeCell ref="A34:D34"/>
  </mergeCells>
  <printOptions horizontalCentered="1"/>
  <pageMargins left="0.471527777777778" right="0.471527777777778" top="0.196527777777778" bottom="0.0777777777777778" header="0" footer="0"/>
  <pageSetup paperSize="9" scale="8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selection activeCell="A5" sqref="A5:E5"/>
    </sheetView>
  </sheetViews>
  <sheetFormatPr defaultColWidth="9" defaultRowHeight="13.5" outlineLevelCol="6"/>
  <cols>
    <col min="1" max="1" width="11.25" style="62" customWidth="1"/>
    <col min="2" max="2" width="12.25" style="62" customWidth="1"/>
    <col min="3" max="3" width="15.8833333333333" style="62" customWidth="1"/>
    <col min="4" max="4" width="40.5" style="62" customWidth="1"/>
    <col min="5" max="5" width="21.3333333333333" style="63" customWidth="1"/>
    <col min="6" max="16384" width="9" style="62"/>
  </cols>
  <sheetData>
    <row r="1" ht="21" customHeight="1" spans="1:2">
      <c r="A1" s="64" t="s">
        <v>3078</v>
      </c>
      <c r="B1" s="64"/>
    </row>
    <row r="2" ht="13" customHeight="1" spans="1:2">
      <c r="A2" s="64"/>
      <c r="B2" s="64"/>
    </row>
    <row r="3" ht="30" customHeight="1" spans="1:5">
      <c r="A3" s="65" t="s">
        <v>20</v>
      </c>
      <c r="B3" s="66"/>
      <c r="C3" s="66"/>
      <c r="D3" s="66"/>
      <c r="E3" s="66"/>
    </row>
    <row r="4" ht="18" customHeight="1" spans="1:5">
      <c r="A4" s="65"/>
      <c r="B4" s="66"/>
      <c r="C4" s="66"/>
      <c r="D4" s="66"/>
      <c r="E4" s="66"/>
    </row>
    <row r="5" ht="21" customHeight="1" spans="1:5">
      <c r="A5" s="67" t="s">
        <v>3079</v>
      </c>
      <c r="B5" s="67"/>
      <c r="C5" s="67"/>
      <c r="D5" s="67"/>
      <c r="E5" s="67"/>
    </row>
    <row r="6" ht="24" customHeight="1" spans="1:5">
      <c r="A6" s="68" t="s">
        <v>3080</v>
      </c>
      <c r="B6" s="68"/>
      <c r="C6" s="68"/>
      <c r="D6" s="69" t="s">
        <v>3081</v>
      </c>
      <c r="E6" s="70"/>
    </row>
    <row r="7" ht="21.75" customHeight="1" spans="1:5">
      <c r="A7" s="69" t="s">
        <v>3082</v>
      </c>
      <c r="B7" s="70"/>
      <c r="C7" s="68" t="s">
        <v>3083</v>
      </c>
      <c r="D7" s="68" t="s">
        <v>3084</v>
      </c>
      <c r="E7" s="68" t="s">
        <v>3085</v>
      </c>
    </row>
    <row r="8" ht="21.75" customHeight="1" spans="1:5">
      <c r="A8" s="68" t="s">
        <v>3086</v>
      </c>
      <c r="B8" s="68"/>
      <c r="C8" s="68"/>
      <c r="D8" s="69" t="s">
        <v>3087</v>
      </c>
      <c r="E8" s="70"/>
    </row>
    <row r="9" ht="21.75" customHeight="1" spans="1:5">
      <c r="A9" s="69" t="s">
        <v>3088</v>
      </c>
      <c r="B9" s="71"/>
      <c r="C9" s="70"/>
      <c r="D9" s="69" t="s">
        <v>3089</v>
      </c>
      <c r="E9" s="70"/>
    </row>
    <row r="10" ht="21.75" customHeight="1" spans="1:5">
      <c r="A10" s="68" t="s">
        <v>3090</v>
      </c>
      <c r="B10" s="68"/>
      <c r="C10" s="68"/>
      <c r="D10" s="68"/>
      <c r="E10" s="68" t="s">
        <v>3091</v>
      </c>
    </row>
    <row r="11" ht="21.75" customHeight="1" spans="1:5">
      <c r="A11" s="68"/>
      <c r="B11" s="68"/>
      <c r="C11" s="68"/>
      <c r="D11" s="68" t="s">
        <v>3092</v>
      </c>
      <c r="E11" s="68" t="s">
        <v>3093</v>
      </c>
    </row>
    <row r="12" ht="21.75" customHeight="1" spans="1:5">
      <c r="A12" s="68"/>
      <c r="B12" s="68"/>
      <c r="C12" s="68"/>
      <c r="D12" s="68" t="s">
        <v>3094</v>
      </c>
      <c r="E12" s="68" t="s">
        <v>3093</v>
      </c>
    </row>
    <row r="13" ht="21.75" customHeight="1" spans="1:5">
      <c r="A13" s="68"/>
      <c r="B13" s="68"/>
      <c r="C13" s="68"/>
      <c r="D13" s="68" t="s">
        <v>3095</v>
      </c>
      <c r="E13" s="68"/>
    </row>
    <row r="14" ht="21.75" customHeight="1" spans="1:5">
      <c r="A14" s="68"/>
      <c r="B14" s="68"/>
      <c r="C14" s="68"/>
      <c r="D14" s="68" t="s">
        <v>3096</v>
      </c>
      <c r="E14" s="68"/>
    </row>
    <row r="15" ht="87" customHeight="1" spans="1:5">
      <c r="A15" s="72" t="s">
        <v>3097</v>
      </c>
      <c r="B15" s="73"/>
      <c r="C15" s="74" t="s">
        <v>3098</v>
      </c>
      <c r="D15" s="75"/>
      <c r="E15" s="76"/>
    </row>
    <row r="16" ht="23" customHeight="1" spans="1:5">
      <c r="A16" s="68" t="s">
        <v>3099</v>
      </c>
      <c r="B16" s="68" t="s">
        <v>3100</v>
      </c>
      <c r="C16" s="68" t="s">
        <v>3101</v>
      </c>
      <c r="D16" s="68" t="s">
        <v>3102</v>
      </c>
      <c r="E16" s="68" t="s">
        <v>3103</v>
      </c>
    </row>
    <row r="17" ht="23" customHeight="1" spans="1:5">
      <c r="A17" s="68"/>
      <c r="B17" s="68" t="s">
        <v>3104</v>
      </c>
      <c r="C17" s="68" t="s">
        <v>3105</v>
      </c>
      <c r="D17" s="77" t="s">
        <v>3106</v>
      </c>
      <c r="E17" s="68" t="s">
        <v>3107</v>
      </c>
    </row>
    <row r="18" ht="23" customHeight="1" spans="1:5">
      <c r="A18" s="68"/>
      <c r="B18" s="68"/>
      <c r="C18" s="78" t="s">
        <v>3108</v>
      </c>
      <c r="D18" s="77" t="s">
        <v>3109</v>
      </c>
      <c r="E18" s="79">
        <v>0.9</v>
      </c>
    </row>
    <row r="19" ht="23" customHeight="1" spans="1:5">
      <c r="A19" s="68"/>
      <c r="B19" s="68"/>
      <c r="C19" s="68" t="s">
        <v>3110</v>
      </c>
      <c r="D19" s="77" t="s">
        <v>3111</v>
      </c>
      <c r="E19" s="80">
        <v>1</v>
      </c>
    </row>
    <row r="20" ht="23" customHeight="1" spans="1:5">
      <c r="A20" s="68"/>
      <c r="B20" s="68" t="s">
        <v>3112</v>
      </c>
      <c r="C20" s="68" t="s">
        <v>3113</v>
      </c>
      <c r="D20" s="77" t="s">
        <v>3114</v>
      </c>
      <c r="E20" s="68" t="s">
        <v>3115</v>
      </c>
    </row>
    <row r="21" ht="32" customHeight="1" spans="1:5">
      <c r="A21" s="68"/>
      <c r="B21" s="68"/>
      <c r="C21" s="68" t="s">
        <v>3116</v>
      </c>
      <c r="D21" s="77" t="s">
        <v>3117</v>
      </c>
      <c r="E21" s="79" t="s">
        <v>3118</v>
      </c>
    </row>
    <row r="22" ht="36" customHeight="1" spans="1:5">
      <c r="A22" s="68"/>
      <c r="B22" s="68"/>
      <c r="C22" s="68" t="s">
        <v>3119</v>
      </c>
      <c r="D22" s="77" t="s">
        <v>3120</v>
      </c>
      <c r="E22" s="81">
        <v>1</v>
      </c>
    </row>
    <row r="23" ht="36" customHeight="1" spans="1:5">
      <c r="A23" s="78"/>
      <c r="B23" s="78" t="s">
        <v>3121</v>
      </c>
      <c r="C23" s="78" t="s">
        <v>3122</v>
      </c>
      <c r="D23" s="82" t="s">
        <v>3123</v>
      </c>
      <c r="E23" s="83" t="s">
        <v>3093</v>
      </c>
    </row>
    <row r="24" ht="36" customHeight="1" spans="1:5">
      <c r="A24" s="78"/>
      <c r="B24" s="84"/>
      <c r="C24" s="78" t="s">
        <v>3124</v>
      </c>
      <c r="D24" s="82" t="s">
        <v>3125</v>
      </c>
      <c r="E24" s="83" t="s">
        <v>3125</v>
      </c>
    </row>
    <row r="25" ht="36" customHeight="1" spans="1:5">
      <c r="A25" s="78"/>
      <c r="B25" s="84"/>
      <c r="C25" s="78" t="s">
        <v>3126</v>
      </c>
      <c r="D25" s="82" t="s">
        <v>3127</v>
      </c>
      <c r="E25" s="85">
        <v>0.1</v>
      </c>
    </row>
    <row r="26" ht="30" customHeight="1" spans="1:5">
      <c r="A26" s="78"/>
      <c r="B26" s="78" t="s">
        <v>3128</v>
      </c>
      <c r="C26" s="78" t="s">
        <v>3129</v>
      </c>
      <c r="D26" s="82" t="s">
        <v>3130</v>
      </c>
      <c r="E26" s="81">
        <v>1</v>
      </c>
    </row>
    <row r="27" ht="107" customHeight="1" spans="1:7">
      <c r="A27" s="86" t="s">
        <v>3131</v>
      </c>
      <c r="B27" s="87"/>
      <c r="C27" s="88" t="s">
        <v>3132</v>
      </c>
      <c r="D27" s="89"/>
      <c r="E27" s="90"/>
      <c r="F27" s="91"/>
      <c r="G27" s="91"/>
    </row>
    <row r="28" ht="22" customHeight="1" spans="1:7">
      <c r="A28" s="86"/>
      <c r="B28" s="87"/>
      <c r="C28" s="92" t="s">
        <v>3133</v>
      </c>
      <c r="D28" s="92"/>
      <c r="E28" s="92"/>
      <c r="F28" s="93"/>
      <c r="G28" s="93"/>
    </row>
    <row r="29" ht="105" customHeight="1" spans="1:7">
      <c r="A29" s="86" t="s">
        <v>3134</v>
      </c>
      <c r="B29" s="87"/>
      <c r="C29" s="88" t="s">
        <v>3132</v>
      </c>
      <c r="D29" s="89"/>
      <c r="E29" s="90"/>
      <c r="F29" s="91"/>
      <c r="G29" s="91"/>
    </row>
    <row r="30" ht="24" customHeight="1" spans="1:7">
      <c r="A30" s="86"/>
      <c r="B30" s="87"/>
      <c r="C30" s="94" t="s">
        <v>3135</v>
      </c>
      <c r="D30" s="94"/>
      <c r="E30" s="94"/>
      <c r="F30" s="93"/>
      <c r="G30" s="93"/>
    </row>
    <row r="31" ht="37" customHeight="1" spans="1:7">
      <c r="A31" s="95" t="s">
        <v>3136</v>
      </c>
      <c r="B31" s="95"/>
      <c r="C31" s="95"/>
      <c r="D31" s="95"/>
      <c r="E31" s="95"/>
      <c r="F31" s="96"/>
      <c r="G31" s="96"/>
    </row>
    <row r="32" ht="22" customHeight="1" spans="1:5">
      <c r="A32" s="97" t="s">
        <v>3137</v>
      </c>
      <c r="B32" s="97"/>
      <c r="C32" s="97"/>
      <c r="D32" s="97"/>
      <c r="E32" s="97"/>
    </row>
    <row r="33" ht="22" customHeight="1" spans="1:5">
      <c r="A33" s="97"/>
      <c r="B33" s="97"/>
      <c r="C33" s="97"/>
      <c r="D33" s="97"/>
      <c r="E33" s="97"/>
    </row>
    <row r="34" ht="10" customHeight="1" spans="1:5">
      <c r="A34" s="97"/>
      <c r="B34" s="97"/>
      <c r="C34" s="97"/>
      <c r="D34" s="97"/>
      <c r="E34" s="97"/>
    </row>
  </sheetData>
  <mergeCells count="25">
    <mergeCell ref="A1:B1"/>
    <mergeCell ref="A3:E3"/>
    <mergeCell ref="A5:E5"/>
    <mergeCell ref="A6:C6"/>
    <mergeCell ref="D6:E6"/>
    <mergeCell ref="A7:B7"/>
    <mergeCell ref="A8:C8"/>
    <mergeCell ref="D8:E8"/>
    <mergeCell ref="A9:C9"/>
    <mergeCell ref="D9:E9"/>
    <mergeCell ref="A15:B15"/>
    <mergeCell ref="C15:E15"/>
    <mergeCell ref="C27:E27"/>
    <mergeCell ref="C28:E28"/>
    <mergeCell ref="C29:E29"/>
    <mergeCell ref="C30:E30"/>
    <mergeCell ref="A31:E31"/>
    <mergeCell ref="A16:A26"/>
    <mergeCell ref="B17:B19"/>
    <mergeCell ref="B20:B22"/>
    <mergeCell ref="B23:B25"/>
    <mergeCell ref="A27:B28"/>
    <mergeCell ref="A10:C14"/>
    <mergeCell ref="A29:B30"/>
    <mergeCell ref="A32:E34"/>
  </mergeCells>
  <printOptions horizontalCentered="1"/>
  <pageMargins left="0.313888888888889" right="0.313888888888889" top="0.747916666666667" bottom="0.747916666666667" header="0.313888888888889" footer="0.313888888888889"/>
  <pageSetup paperSize="9" scale="94" orientation="portrait" horizontalDpi="3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0"/>
  <sheetViews>
    <sheetView workbookViewId="0">
      <selection activeCell="E19" sqref="E19"/>
    </sheetView>
  </sheetViews>
  <sheetFormatPr defaultColWidth="9" defaultRowHeight="14.25"/>
  <cols>
    <col min="1" max="1" width="16" style="47" customWidth="1"/>
    <col min="2" max="9" width="8.76666666666667" style="47" customWidth="1"/>
    <col min="10" max="10" width="8.79166666666667" style="47" customWidth="1"/>
    <col min="11" max="16380" width="9" style="47"/>
  </cols>
  <sheetData>
    <row r="1" spans="1:1">
      <c r="A1" s="47" t="s">
        <v>3138</v>
      </c>
    </row>
    <row r="2" s="47" customFormat="1" ht="19.55" customHeight="1" spans="1:9">
      <c r="A2" s="49" t="s">
        <v>21</v>
      </c>
      <c r="B2" s="49"/>
      <c r="C2" s="49"/>
      <c r="D2" s="49"/>
      <c r="E2" s="49"/>
      <c r="F2" s="49"/>
      <c r="G2" s="49"/>
      <c r="H2" s="49"/>
      <c r="I2" s="49"/>
    </row>
    <row r="3" s="47" customFormat="1" ht="22.6" customHeight="1" spans="1:9">
      <c r="A3" s="50"/>
      <c r="B3" s="51"/>
      <c r="C3" s="51"/>
      <c r="D3" s="51"/>
      <c r="E3" s="52"/>
      <c r="F3" s="52"/>
      <c r="H3" s="53" t="s">
        <v>3139</v>
      </c>
      <c r="I3" s="53"/>
    </row>
    <row r="4" s="47" customFormat="1" ht="38" customHeight="1" spans="1:9">
      <c r="A4" s="54" t="s">
        <v>3140</v>
      </c>
      <c r="B4" s="55" t="s">
        <v>3141</v>
      </c>
      <c r="C4" s="55"/>
      <c r="D4" s="55" t="s">
        <v>3142</v>
      </c>
      <c r="E4" s="55"/>
      <c r="F4" s="55" t="s">
        <v>3143</v>
      </c>
      <c r="G4" s="55"/>
      <c r="H4" s="56" t="s">
        <v>3144</v>
      </c>
      <c r="I4" s="56"/>
    </row>
    <row r="5" s="47" customFormat="1" ht="26.35" customHeight="1" spans="1:9">
      <c r="A5" s="54"/>
      <c r="B5" s="57" t="s">
        <v>3025</v>
      </c>
      <c r="C5" s="57" t="s">
        <v>3145</v>
      </c>
      <c r="D5" s="57" t="s">
        <v>3025</v>
      </c>
      <c r="E5" s="57" t="s">
        <v>3145</v>
      </c>
      <c r="F5" s="57" t="s">
        <v>3025</v>
      </c>
      <c r="G5" s="57" t="s">
        <v>3145</v>
      </c>
      <c r="H5" s="57" t="s">
        <v>3025</v>
      </c>
      <c r="I5" s="57" t="s">
        <v>3145</v>
      </c>
    </row>
    <row r="6" s="48" customFormat="1" ht="32" customHeight="1" spans="1:9">
      <c r="A6" s="58" t="s">
        <v>3146</v>
      </c>
      <c r="B6" s="59">
        <f>C6</f>
        <v>37.7</v>
      </c>
      <c r="C6" s="59">
        <v>37.7</v>
      </c>
      <c r="D6" s="59">
        <f>E6</f>
        <v>35.41</v>
      </c>
      <c r="E6" s="59">
        <v>35.41</v>
      </c>
      <c r="F6" s="59">
        <f>G6</f>
        <v>37.44</v>
      </c>
      <c r="G6" s="59">
        <v>37.44</v>
      </c>
      <c r="H6" s="59">
        <f>I6</f>
        <v>0.260000000000005</v>
      </c>
      <c r="I6" s="59">
        <f>C6-G6</f>
        <v>0.260000000000005</v>
      </c>
    </row>
    <row r="9" spans="1:13">
      <c r="A9" s="61"/>
      <c r="B9" s="61"/>
      <c r="C9" s="61"/>
      <c r="D9" s="61"/>
      <c r="E9" s="61"/>
      <c r="F9" s="61"/>
      <c r="G9" s="61"/>
      <c r="H9" s="61"/>
      <c r="I9" s="61"/>
      <c r="J9" s="61"/>
      <c r="K9" s="61"/>
      <c r="L9" s="61"/>
      <c r="M9" s="61"/>
    </row>
    <row r="10" spans="1:13">
      <c r="A10" s="61"/>
      <c r="B10" s="61"/>
      <c r="C10" s="61"/>
      <c r="D10" s="61"/>
      <c r="E10" s="61"/>
      <c r="F10" s="61"/>
      <c r="G10" s="61"/>
      <c r="H10" s="61"/>
      <c r="I10" s="61"/>
      <c r="J10" s="61"/>
      <c r="K10" s="61"/>
      <c r="L10" s="61"/>
      <c r="M10" s="61"/>
    </row>
  </sheetData>
  <mergeCells count="8">
    <mergeCell ref="A2:I2"/>
    <mergeCell ref="B3:D3"/>
    <mergeCell ref="H3:I3"/>
    <mergeCell ref="B4:C4"/>
    <mergeCell ref="D4:E4"/>
    <mergeCell ref="F4:G4"/>
    <mergeCell ref="H4:I4"/>
    <mergeCell ref="A4:A5"/>
  </mergeCells>
  <pageMargins left="0.75" right="0.75" top="1" bottom="1" header="0.509027777777778" footer="0.509027777777778"/>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
  <sheetViews>
    <sheetView workbookViewId="0">
      <selection activeCell="G7" sqref="G7"/>
    </sheetView>
  </sheetViews>
  <sheetFormatPr defaultColWidth="9" defaultRowHeight="14.25" outlineLevelRow="5"/>
  <cols>
    <col min="1" max="1" width="16" style="47" customWidth="1"/>
    <col min="2" max="9" width="8.76666666666667" style="47" customWidth="1"/>
    <col min="10" max="10" width="8.79166666666667" style="47" customWidth="1"/>
    <col min="11" max="16380" width="9" style="47"/>
  </cols>
  <sheetData>
    <row r="1" spans="1:1">
      <c r="A1" s="47" t="s">
        <v>3147</v>
      </c>
    </row>
    <row r="2" s="47" customFormat="1" ht="19.55" customHeight="1" spans="1:9">
      <c r="A2" s="49" t="s">
        <v>22</v>
      </c>
      <c r="B2" s="49"/>
      <c r="C2" s="49"/>
      <c r="D2" s="49"/>
      <c r="E2" s="49"/>
      <c r="F2" s="49"/>
      <c r="G2" s="49"/>
      <c r="H2" s="49"/>
      <c r="I2" s="49"/>
    </row>
    <row r="3" s="47" customFormat="1" ht="22.6" customHeight="1" spans="1:9">
      <c r="A3" s="50"/>
      <c r="B3" s="51"/>
      <c r="C3" s="51"/>
      <c r="D3" s="51"/>
      <c r="E3" s="52"/>
      <c r="F3" s="52"/>
      <c r="H3" s="53" t="s">
        <v>3139</v>
      </c>
      <c r="I3" s="53"/>
    </row>
    <row r="4" s="47" customFormat="1" ht="39" customHeight="1" spans="1:9">
      <c r="A4" s="54" t="s">
        <v>3140</v>
      </c>
      <c r="B4" s="55" t="s">
        <v>3141</v>
      </c>
      <c r="C4" s="55"/>
      <c r="D4" s="55" t="s">
        <v>3142</v>
      </c>
      <c r="E4" s="55"/>
      <c r="F4" s="55" t="s">
        <v>3143</v>
      </c>
      <c r="G4" s="55"/>
      <c r="H4" s="56" t="s">
        <v>3144</v>
      </c>
      <c r="I4" s="56"/>
    </row>
    <row r="5" s="47" customFormat="1" ht="26.35" customHeight="1" spans="1:9">
      <c r="A5" s="54"/>
      <c r="B5" s="57" t="s">
        <v>3025</v>
      </c>
      <c r="C5" s="57" t="s">
        <v>3148</v>
      </c>
      <c r="D5" s="57" t="s">
        <v>3025</v>
      </c>
      <c r="E5" s="57" t="s">
        <v>3149</v>
      </c>
      <c r="F5" s="57" t="s">
        <v>3025</v>
      </c>
      <c r="G5" s="57" t="s">
        <v>3148</v>
      </c>
      <c r="H5" s="57" t="s">
        <v>3025</v>
      </c>
      <c r="I5" s="60" t="s">
        <v>3148</v>
      </c>
    </row>
    <row r="6" s="48" customFormat="1" ht="31" customHeight="1" spans="1:9">
      <c r="A6" s="58" t="s">
        <v>3146</v>
      </c>
      <c r="B6" s="59">
        <f>C6</f>
        <v>31.22</v>
      </c>
      <c r="C6" s="59">
        <v>31.22</v>
      </c>
      <c r="D6" s="59">
        <f>E6</f>
        <v>26.79</v>
      </c>
      <c r="E6" s="59">
        <v>26.79</v>
      </c>
      <c r="F6" s="59">
        <f>G6</f>
        <v>30.33</v>
      </c>
      <c r="G6" s="59">
        <v>30.33</v>
      </c>
      <c r="H6" s="59">
        <f>I6</f>
        <v>0.890000000000001</v>
      </c>
      <c r="I6" s="59">
        <f>C6-G6</f>
        <v>0.890000000000001</v>
      </c>
    </row>
  </sheetData>
  <mergeCells count="8">
    <mergeCell ref="A2:I2"/>
    <mergeCell ref="B3:D3"/>
    <mergeCell ref="H3:I3"/>
    <mergeCell ref="B4:C4"/>
    <mergeCell ref="D4:E4"/>
    <mergeCell ref="F4:G4"/>
    <mergeCell ref="H4:I4"/>
    <mergeCell ref="A4:A5"/>
  </mergeCells>
  <pageMargins left="0.75" right="0.75" top="1" bottom="1" header="0.509027777777778" footer="0.509027777777778"/>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9"/>
  <sheetViews>
    <sheetView workbookViewId="0">
      <selection activeCell="C20" sqref="C20"/>
    </sheetView>
  </sheetViews>
  <sheetFormatPr defaultColWidth="9" defaultRowHeight="14.25"/>
  <cols>
    <col min="1" max="1" width="14" style="40" customWidth="1"/>
    <col min="2" max="13" width="13.125" style="40" customWidth="1"/>
    <col min="14" max="16382" width="9" style="40"/>
  </cols>
  <sheetData>
    <row r="1" ht="18" customHeight="1" spans="1:1">
      <c r="A1" s="40" t="s">
        <v>3150</v>
      </c>
    </row>
    <row r="2" ht="36" customHeight="1" spans="1:15">
      <c r="A2" s="46" t="s">
        <v>23</v>
      </c>
      <c r="B2" s="46"/>
      <c r="C2" s="46"/>
      <c r="D2" s="46"/>
      <c r="E2" s="46"/>
      <c r="F2" s="46"/>
      <c r="G2" s="46"/>
      <c r="H2" s="46"/>
      <c r="I2" s="46"/>
      <c r="J2" s="46"/>
      <c r="K2" s="46"/>
      <c r="L2" s="46"/>
      <c r="M2" s="46"/>
      <c r="N2" s="46"/>
      <c r="O2" s="46"/>
    </row>
    <row r="3" ht="21" customHeight="1" spans="1:15">
      <c r="A3" s="42"/>
      <c r="B3" s="42"/>
      <c r="C3" s="42"/>
      <c r="D3" s="42"/>
      <c r="E3" s="42"/>
      <c r="F3" s="42"/>
      <c r="G3" s="42"/>
      <c r="H3" s="42"/>
      <c r="I3" s="42"/>
      <c r="J3" s="42"/>
      <c r="K3" s="42"/>
      <c r="L3" s="42"/>
      <c r="M3" s="42"/>
      <c r="N3" s="42"/>
      <c r="O3" s="42"/>
    </row>
    <row r="4" s="40" customFormat="1" ht="21" customHeight="1" spans="1:15">
      <c r="A4" s="43" t="s">
        <v>3151</v>
      </c>
      <c r="B4" s="43" t="s">
        <v>3152</v>
      </c>
      <c r="C4" s="43" t="s">
        <v>3153</v>
      </c>
      <c r="D4" s="43" t="s">
        <v>3154</v>
      </c>
      <c r="E4" s="43" t="s">
        <v>3155</v>
      </c>
      <c r="F4" s="43"/>
      <c r="G4" s="43"/>
      <c r="H4" s="43" t="s">
        <v>3156</v>
      </c>
      <c r="I4" s="43"/>
      <c r="J4" s="43"/>
      <c r="K4" s="43"/>
      <c r="L4" s="43"/>
      <c r="M4" s="43"/>
      <c r="N4" s="43"/>
      <c r="O4" s="43"/>
    </row>
    <row r="5" s="40" customFormat="1" ht="42" customHeight="1" spans="1:15">
      <c r="A5" s="43"/>
      <c r="B5" s="43"/>
      <c r="C5" s="43"/>
      <c r="D5" s="43"/>
      <c r="E5" s="43" t="s">
        <v>2714</v>
      </c>
      <c r="F5" s="43" t="s">
        <v>3157</v>
      </c>
      <c r="G5" s="43" t="s">
        <v>3158</v>
      </c>
      <c r="H5" s="43" t="s">
        <v>2714</v>
      </c>
      <c r="I5" s="43" t="s">
        <v>3159</v>
      </c>
      <c r="J5" s="43" t="s">
        <v>3160</v>
      </c>
      <c r="K5" s="43" t="s">
        <v>3161</v>
      </c>
      <c r="L5" s="43" t="s">
        <v>3162</v>
      </c>
      <c r="M5" s="43" t="s">
        <v>3163</v>
      </c>
      <c r="N5" s="43" t="s">
        <v>3164</v>
      </c>
      <c r="O5" s="43" t="s">
        <v>3165</v>
      </c>
    </row>
    <row r="6" s="40" customFormat="1" ht="19" customHeight="1" spans="1:15">
      <c r="A6" s="44" t="s">
        <v>3166</v>
      </c>
      <c r="B6" s="44" t="s">
        <v>2711</v>
      </c>
      <c r="C6" s="44" t="s">
        <v>3167</v>
      </c>
      <c r="D6" s="44" t="s">
        <v>3168</v>
      </c>
      <c r="E6" s="45">
        <v>735555</v>
      </c>
      <c r="F6" s="45">
        <v>385125</v>
      </c>
      <c r="G6" s="45">
        <v>350430</v>
      </c>
      <c r="H6" s="45">
        <v>0</v>
      </c>
      <c r="I6" s="45">
        <v>0</v>
      </c>
      <c r="J6" s="45">
        <v>0</v>
      </c>
      <c r="K6" s="45">
        <v>0</v>
      </c>
      <c r="L6" s="45">
        <v>0</v>
      </c>
      <c r="M6" s="45">
        <v>0</v>
      </c>
      <c r="N6" s="45">
        <v>0</v>
      </c>
      <c r="O6" s="45">
        <v>0</v>
      </c>
    </row>
    <row r="7" s="40" customFormat="1" ht="19" customHeight="1" spans="1:15">
      <c r="A7" s="44" t="s">
        <v>3166</v>
      </c>
      <c r="B7" s="44" t="s">
        <v>2711</v>
      </c>
      <c r="C7" s="44" t="s">
        <v>3169</v>
      </c>
      <c r="D7" s="44" t="s">
        <v>3168</v>
      </c>
      <c r="E7" s="45">
        <v>0</v>
      </c>
      <c r="F7" s="45">
        <v>0</v>
      </c>
      <c r="G7" s="45">
        <v>0</v>
      </c>
      <c r="H7" s="45">
        <v>0</v>
      </c>
      <c r="I7" s="45">
        <v>0</v>
      </c>
      <c r="J7" s="45">
        <v>0</v>
      </c>
      <c r="K7" s="45">
        <v>0</v>
      </c>
      <c r="L7" s="45">
        <v>0</v>
      </c>
      <c r="M7" s="45">
        <v>0</v>
      </c>
      <c r="N7" s="45">
        <v>0</v>
      </c>
      <c r="O7" s="45">
        <v>0</v>
      </c>
    </row>
    <row r="8" s="40" customFormat="1" ht="19" customHeight="1" spans="1:15">
      <c r="A8" s="44" t="s">
        <v>3166</v>
      </c>
      <c r="B8" s="44" t="s">
        <v>2711</v>
      </c>
      <c r="C8" s="44" t="s">
        <v>3170</v>
      </c>
      <c r="D8" s="44" t="s">
        <v>3168</v>
      </c>
      <c r="E8" s="45">
        <v>0</v>
      </c>
      <c r="F8" s="45">
        <v>0</v>
      </c>
      <c r="G8" s="45">
        <v>0</v>
      </c>
      <c r="H8" s="45">
        <v>3400</v>
      </c>
      <c r="I8" s="45">
        <v>0</v>
      </c>
      <c r="J8" s="45">
        <v>0</v>
      </c>
      <c r="K8" s="45">
        <v>3400</v>
      </c>
      <c r="L8" s="45">
        <v>0</v>
      </c>
      <c r="M8" s="45">
        <v>0</v>
      </c>
      <c r="N8" s="45">
        <v>0</v>
      </c>
      <c r="O8" s="45">
        <v>0</v>
      </c>
    </row>
    <row r="9" s="40" customFormat="1" ht="19" customHeight="1" spans="1:15">
      <c r="A9" s="44" t="s">
        <v>3166</v>
      </c>
      <c r="B9" s="44" t="s">
        <v>2711</v>
      </c>
      <c r="C9" s="44" t="s">
        <v>3171</v>
      </c>
      <c r="D9" s="44" t="s">
        <v>3168</v>
      </c>
      <c r="E9" s="45">
        <v>0</v>
      </c>
      <c r="F9" s="45">
        <v>0</v>
      </c>
      <c r="G9" s="45">
        <v>0</v>
      </c>
      <c r="H9" s="45">
        <v>30700</v>
      </c>
      <c r="I9" s="45">
        <v>8100</v>
      </c>
      <c r="J9" s="45">
        <v>0</v>
      </c>
      <c r="K9" s="45">
        <v>22600</v>
      </c>
      <c r="L9" s="45">
        <v>0</v>
      </c>
      <c r="M9" s="45">
        <v>0</v>
      </c>
      <c r="N9" s="45">
        <v>0</v>
      </c>
      <c r="O9" s="45">
        <v>0</v>
      </c>
    </row>
  </sheetData>
  <mergeCells count="8">
    <mergeCell ref="A2:O2"/>
    <mergeCell ref="A3:O3"/>
    <mergeCell ref="E4:G4"/>
    <mergeCell ref="H4:O4"/>
    <mergeCell ref="A4:A5"/>
    <mergeCell ref="B4:B5"/>
    <mergeCell ref="C4:C5"/>
    <mergeCell ref="D4:D5"/>
  </mergeCells>
  <pageMargins left="0.699305555555556" right="0.699305555555556"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G5"/>
  <sheetViews>
    <sheetView zoomScale="85" zoomScaleNormal="85" workbookViewId="0">
      <selection activeCell="A2" sqref="A2:AG2"/>
    </sheetView>
  </sheetViews>
  <sheetFormatPr defaultColWidth="9" defaultRowHeight="13.5" outlineLevelRow="4"/>
  <cols>
    <col min="1" max="1" width="9.875" style="40" customWidth="1"/>
    <col min="2" max="3" width="12.5" style="40" customWidth="1"/>
    <col min="4" max="4" width="10.125" style="40" customWidth="1"/>
    <col min="5" max="5" width="12.5" style="40" customWidth="1"/>
    <col min="6" max="6" width="8.5" style="40" customWidth="1"/>
    <col min="7" max="7" width="9.875" style="40" customWidth="1"/>
    <col min="8" max="8" width="8.5" style="40" customWidth="1"/>
    <col min="9" max="9" width="10.5" style="40" customWidth="1"/>
    <col min="10" max="12" width="12.5" style="40" customWidth="1"/>
    <col min="13" max="13" width="10.125" style="40" customWidth="1"/>
    <col min="14" max="15" width="10" style="40" customWidth="1"/>
    <col min="16" max="16" width="9.5" style="40" customWidth="1"/>
    <col min="17" max="20" width="12.5" style="40" customWidth="1"/>
    <col min="21" max="21" width="9" style="40" customWidth="1"/>
    <col min="22" max="22" width="10.625" style="40" customWidth="1"/>
    <col min="23" max="23" width="9.625" style="40" customWidth="1"/>
    <col min="24" max="24" width="11.25" style="40" customWidth="1"/>
    <col min="25" max="25" width="10.875" style="40" customWidth="1"/>
    <col min="26" max="26" width="10.625" style="40" customWidth="1"/>
    <col min="27" max="27" width="10.375" style="40" customWidth="1"/>
    <col min="28" max="28" width="10.625" style="40" customWidth="1"/>
    <col min="29" max="29" width="10.125" style="40" customWidth="1"/>
    <col min="30" max="30" width="10.25" style="40" customWidth="1"/>
    <col min="31" max="31" width="10.375" style="40" customWidth="1"/>
    <col min="32" max="32" width="10" style="40" customWidth="1"/>
    <col min="33" max="16384" width="9" style="40"/>
  </cols>
  <sheetData>
    <row r="1" spans="1:1">
      <c r="A1" s="40" t="s">
        <v>3172</v>
      </c>
    </row>
    <row r="2" ht="36" customHeight="1" spans="1:33">
      <c r="A2" s="41" t="s">
        <v>3173</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row>
    <row r="3" ht="21" customHeight="1" spans="1:32">
      <c r="A3" s="43" t="s">
        <v>3174</v>
      </c>
      <c r="B3" s="43" t="s">
        <v>3156</v>
      </c>
      <c r="C3" s="43"/>
      <c r="D3" s="43"/>
      <c r="E3" s="43"/>
      <c r="F3" s="43"/>
      <c r="G3" s="43"/>
      <c r="H3" s="43"/>
      <c r="I3" s="43"/>
      <c r="J3" s="43" t="s">
        <v>3175</v>
      </c>
      <c r="K3" s="43"/>
      <c r="L3" s="43"/>
      <c r="M3" s="43"/>
      <c r="N3" s="43"/>
      <c r="O3" s="43"/>
      <c r="P3" s="43"/>
      <c r="Q3" s="43" t="s">
        <v>3176</v>
      </c>
      <c r="R3" s="43"/>
      <c r="S3" s="43"/>
      <c r="T3" s="43"/>
      <c r="U3" s="43"/>
      <c r="V3" s="43"/>
      <c r="W3" s="43"/>
      <c r="X3" s="43"/>
      <c r="Y3" s="43" t="s">
        <v>3177</v>
      </c>
      <c r="Z3" s="43"/>
      <c r="AA3" s="43"/>
      <c r="AB3" s="43"/>
      <c r="AC3" s="43"/>
      <c r="AD3" s="43"/>
      <c r="AE3" s="43"/>
      <c r="AF3" s="43"/>
    </row>
    <row r="4" ht="84" customHeight="1" spans="1:32">
      <c r="A4" s="43"/>
      <c r="B4" s="43" t="s">
        <v>2714</v>
      </c>
      <c r="C4" s="43" t="s">
        <v>3159</v>
      </c>
      <c r="D4" s="43" t="s">
        <v>3160</v>
      </c>
      <c r="E4" s="43" t="s">
        <v>3161</v>
      </c>
      <c r="F4" s="43" t="s">
        <v>3162</v>
      </c>
      <c r="G4" s="43" t="s">
        <v>3163</v>
      </c>
      <c r="H4" s="43" t="s">
        <v>3164</v>
      </c>
      <c r="I4" s="43" t="s">
        <v>3165</v>
      </c>
      <c r="J4" s="43" t="s">
        <v>2714</v>
      </c>
      <c r="K4" s="43" t="s">
        <v>3178</v>
      </c>
      <c r="L4" s="43" t="s">
        <v>3179</v>
      </c>
      <c r="M4" s="43" t="s">
        <v>3162</v>
      </c>
      <c r="N4" s="43" t="s">
        <v>3163</v>
      </c>
      <c r="O4" s="43" t="s">
        <v>3164</v>
      </c>
      <c r="P4" s="43" t="s">
        <v>3165</v>
      </c>
      <c r="Q4" s="43" t="s">
        <v>2714</v>
      </c>
      <c r="R4" s="43" t="s">
        <v>3178</v>
      </c>
      <c r="S4" s="43" t="s">
        <v>3180</v>
      </c>
      <c r="T4" s="43" t="s">
        <v>3179</v>
      </c>
      <c r="U4" s="43" t="s">
        <v>3162</v>
      </c>
      <c r="V4" s="43" t="s">
        <v>3163</v>
      </c>
      <c r="W4" s="43" t="s">
        <v>3164</v>
      </c>
      <c r="X4" s="43" t="s">
        <v>3165</v>
      </c>
      <c r="Y4" s="43" t="s">
        <v>2714</v>
      </c>
      <c r="Z4" s="43" t="s">
        <v>3159</v>
      </c>
      <c r="AA4" s="43" t="s">
        <v>3160</v>
      </c>
      <c r="AB4" s="43" t="s">
        <v>3161</v>
      </c>
      <c r="AC4" s="43" t="s">
        <v>3162</v>
      </c>
      <c r="AD4" s="43" t="s">
        <v>3163</v>
      </c>
      <c r="AE4" s="43" t="s">
        <v>3164</v>
      </c>
      <c r="AF4" s="43" t="s">
        <v>3165</v>
      </c>
    </row>
    <row r="5" ht="19" customHeight="1" spans="1:32">
      <c r="A5" s="44" t="s">
        <v>3146</v>
      </c>
      <c r="B5" s="45">
        <v>40200</v>
      </c>
      <c r="C5" s="45">
        <v>22800</v>
      </c>
      <c r="D5" s="45">
        <v>0</v>
      </c>
      <c r="E5" s="45">
        <v>17400</v>
      </c>
      <c r="F5" s="45">
        <v>0</v>
      </c>
      <c r="G5" s="45">
        <v>0</v>
      </c>
      <c r="H5" s="45">
        <v>0</v>
      </c>
      <c r="I5" s="45">
        <v>0</v>
      </c>
      <c r="J5" s="45">
        <v>40200</v>
      </c>
      <c r="K5" s="45">
        <v>22800</v>
      </c>
      <c r="L5" s="45">
        <v>17400</v>
      </c>
      <c r="M5" s="45">
        <v>0</v>
      </c>
      <c r="N5" s="45">
        <v>0</v>
      </c>
      <c r="O5" s="45">
        <v>0</v>
      </c>
      <c r="P5" s="45">
        <v>0</v>
      </c>
      <c r="Q5" s="45">
        <v>40200</v>
      </c>
      <c r="R5" s="45">
        <v>22800</v>
      </c>
      <c r="S5" s="45">
        <v>0</v>
      </c>
      <c r="T5" s="45">
        <v>17400</v>
      </c>
      <c r="U5" s="45">
        <v>0</v>
      </c>
      <c r="V5" s="45">
        <v>0</v>
      </c>
      <c r="W5" s="45">
        <v>0</v>
      </c>
      <c r="X5" s="45">
        <v>17400</v>
      </c>
      <c r="Y5" s="45">
        <v>100</v>
      </c>
      <c r="Z5" s="45">
        <v>100</v>
      </c>
      <c r="AA5" s="45">
        <v>0</v>
      </c>
      <c r="AB5" s="45">
        <v>100</v>
      </c>
      <c r="AC5" s="45">
        <v>0</v>
      </c>
      <c r="AD5" s="45">
        <v>0</v>
      </c>
      <c r="AE5" s="45">
        <v>0</v>
      </c>
      <c r="AF5" s="45">
        <v>0</v>
      </c>
    </row>
  </sheetData>
  <mergeCells count="6">
    <mergeCell ref="A2:AG2"/>
    <mergeCell ref="B3:I3"/>
    <mergeCell ref="J3:P3"/>
    <mergeCell ref="Q3:X3"/>
    <mergeCell ref="Y3:AF3"/>
    <mergeCell ref="A3:A4"/>
  </mergeCells>
  <pageMargins left="0.699305555555556" right="0.699305555555556"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10"/>
  <sheetViews>
    <sheetView tabSelected="1" workbookViewId="0">
      <pane ySplit="4" topLeftCell="A4" activePane="bottomLeft" state="frozen"/>
      <selection/>
      <selection pane="bottomLeft" activeCell="C5" sqref="C5:C7"/>
    </sheetView>
  </sheetViews>
  <sheetFormatPr defaultColWidth="9" defaultRowHeight="14.25" outlineLevelCol="5"/>
  <cols>
    <col min="1" max="1" width="37.375" style="17" customWidth="1"/>
    <col min="2" max="2" width="10.125" style="18" customWidth="1"/>
    <col min="3" max="3" width="9.375" style="18" customWidth="1"/>
    <col min="4" max="4" width="10.125" style="18" customWidth="1"/>
    <col min="5" max="5" width="8.5" style="19" customWidth="1"/>
    <col min="6" max="6" width="56.4083333333333" style="20" customWidth="1"/>
    <col min="7" max="16384" width="9" style="21"/>
  </cols>
  <sheetData>
    <row r="1" spans="1:1">
      <c r="A1" s="17" t="s">
        <v>3181</v>
      </c>
    </row>
    <row r="2" ht="25.5" spans="1:6">
      <c r="A2" s="22" t="s">
        <v>25</v>
      </c>
      <c r="B2" s="23"/>
      <c r="C2" s="23"/>
      <c r="D2" s="23"/>
      <c r="E2" s="24"/>
      <c r="F2" s="25"/>
    </row>
    <row r="3" ht="17" customHeight="1" spans="1:6">
      <c r="A3" s="26"/>
      <c r="B3" s="27"/>
      <c r="C3" s="27"/>
      <c r="D3" s="27"/>
      <c r="E3" s="27"/>
      <c r="F3" s="28" t="s">
        <v>3182</v>
      </c>
    </row>
    <row r="4" s="14" customFormat="1" ht="24" spans="1:6">
      <c r="A4" s="29" t="s">
        <v>3183</v>
      </c>
      <c r="B4" s="30" t="s">
        <v>3184</v>
      </c>
      <c r="C4" s="30" t="s">
        <v>3185</v>
      </c>
      <c r="D4" s="30" t="s">
        <v>3186</v>
      </c>
      <c r="E4" s="30" t="s">
        <v>3187</v>
      </c>
      <c r="F4" s="29" t="s">
        <v>63</v>
      </c>
    </row>
    <row r="5" ht="20" customHeight="1" outlineLevel="1" spans="1:6">
      <c r="A5" s="31" t="s">
        <v>3188</v>
      </c>
      <c r="B5" s="32">
        <v>31628.603</v>
      </c>
      <c r="C5" s="32">
        <f>SUM(C6:C7)</f>
        <v>-4628.603</v>
      </c>
      <c r="D5" s="33">
        <f>B5+C5</f>
        <v>27000</v>
      </c>
      <c r="E5" s="30">
        <f>SUM(E6:E7)</f>
        <v>0</v>
      </c>
      <c r="F5" s="34"/>
    </row>
    <row r="6" s="15" customFormat="1" ht="36" customHeight="1" outlineLevel="2" spans="1:6">
      <c r="A6" s="34" t="s">
        <v>3189</v>
      </c>
      <c r="B6" s="32">
        <v>26995.195</v>
      </c>
      <c r="C6" s="32">
        <v>-1995.195</v>
      </c>
      <c r="D6" s="32">
        <f>B6+C6</f>
        <v>25000</v>
      </c>
      <c r="E6" s="30" t="s">
        <v>3190</v>
      </c>
      <c r="F6" s="34"/>
    </row>
    <row r="7" ht="30" customHeight="1" outlineLevel="2" spans="1:6">
      <c r="A7" s="35" t="s">
        <v>3191</v>
      </c>
      <c r="B7" s="32">
        <v>4633.408</v>
      </c>
      <c r="C7" s="32">
        <v>-2633.408</v>
      </c>
      <c r="D7" s="32">
        <f>B7+C7</f>
        <v>2000</v>
      </c>
      <c r="E7" s="30" t="s">
        <v>3190</v>
      </c>
      <c r="F7" s="35"/>
    </row>
    <row r="8" s="16" customFormat="1" ht="23" customHeight="1" spans="1:6">
      <c r="A8" s="36"/>
      <c r="B8" s="36"/>
      <c r="C8" s="37"/>
      <c r="D8" s="36"/>
      <c r="E8" s="36"/>
      <c r="F8" s="36"/>
    </row>
    <row r="9" ht="18" customHeight="1"/>
    <row r="10" spans="2:4">
      <c r="B10" s="38"/>
      <c r="C10" s="39"/>
      <c r="D10" s="38"/>
    </row>
  </sheetData>
  <sheetProtection selectLockedCells="1"/>
  <autoFilter ref="A4:F7"/>
  <mergeCells count="3">
    <mergeCell ref="A2:F2"/>
    <mergeCell ref="B3:E3"/>
    <mergeCell ref="A8:F8"/>
  </mergeCells>
  <pageMargins left="0.388888888888889" right="0.2" top="0.279166666666667" bottom="0.388888888888889" header="0.2" footer="0.11875"/>
  <pageSetup paperSize="9" orientation="landscape" horizontalDpi="6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7"/>
  <sheetViews>
    <sheetView showGridLines="0" showZeros="0" workbookViewId="0">
      <selection activeCell="C12" sqref="C12"/>
    </sheetView>
  </sheetViews>
  <sheetFormatPr defaultColWidth="6.875" defaultRowHeight="11.25" outlineLevelCol="6"/>
  <cols>
    <col min="1" max="1" width="31" style="1" customWidth="1"/>
    <col min="2" max="7" width="15.625" style="1" customWidth="1"/>
    <col min="8" max="16384" width="6.875" style="1"/>
  </cols>
  <sheetData>
    <row r="1" ht="18" customHeight="1" spans="1:7">
      <c r="A1" s="2" t="s">
        <v>3192</v>
      </c>
      <c r="B1" s="3"/>
      <c r="C1" s="3"/>
      <c r="D1" s="3"/>
      <c r="E1" s="3"/>
      <c r="F1" s="3"/>
      <c r="G1" s="3"/>
    </row>
    <row r="2" ht="27" customHeight="1" spans="1:7">
      <c r="A2" s="4" t="s">
        <v>26</v>
      </c>
      <c r="B2" s="4"/>
      <c r="C2" s="4"/>
      <c r="D2" s="4"/>
      <c r="E2" s="4"/>
      <c r="F2" s="4"/>
      <c r="G2" s="4"/>
    </row>
    <row r="3" ht="22.5" customHeight="1" spans="1:7">
      <c r="A3" s="5" t="s">
        <v>3193</v>
      </c>
      <c r="B3" s="6"/>
      <c r="C3" s="6"/>
      <c r="D3" s="6"/>
      <c r="E3" s="6"/>
      <c r="F3" s="6"/>
      <c r="G3" s="7" t="s">
        <v>28</v>
      </c>
    </row>
    <row r="4" ht="25.5" customHeight="1" spans="1:7">
      <c r="A4" s="8" t="s">
        <v>3194</v>
      </c>
      <c r="B4" s="8" t="s">
        <v>3195</v>
      </c>
      <c r="C4" s="8"/>
      <c r="D4" s="8"/>
      <c r="E4" s="8"/>
      <c r="F4" s="8"/>
      <c r="G4" s="8"/>
    </row>
    <row r="5" ht="25.5" customHeight="1" spans="1:7">
      <c r="A5" s="8"/>
      <c r="B5" s="8" t="s">
        <v>3025</v>
      </c>
      <c r="C5" s="8" t="s">
        <v>3196</v>
      </c>
      <c r="D5" s="8" t="s">
        <v>3197</v>
      </c>
      <c r="E5" s="9" t="s">
        <v>3198</v>
      </c>
      <c r="F5" s="9"/>
      <c r="G5" s="8" t="s">
        <v>3199</v>
      </c>
    </row>
    <row r="6" ht="27.75" customHeight="1" spans="1:7">
      <c r="A6" s="8"/>
      <c r="B6" s="8"/>
      <c r="C6" s="8"/>
      <c r="D6" s="8"/>
      <c r="E6" s="8" t="s">
        <v>3200</v>
      </c>
      <c r="F6" s="8" t="s">
        <v>3201</v>
      </c>
      <c r="G6" s="8"/>
    </row>
    <row r="7" s="1" customFormat="1" ht="30" customHeight="1" spans="1:7">
      <c r="A7" s="8" t="s">
        <v>2714</v>
      </c>
      <c r="B7" s="10">
        <f t="shared" ref="B7:G7" si="0">B8</f>
        <v>550</v>
      </c>
      <c r="C7" s="10">
        <f t="shared" si="0"/>
        <v>280</v>
      </c>
      <c r="D7" s="10">
        <f t="shared" si="0"/>
        <v>270</v>
      </c>
      <c r="E7" s="10">
        <f t="shared" si="0"/>
        <v>0</v>
      </c>
      <c r="F7" s="10">
        <f t="shared" si="0"/>
        <v>270</v>
      </c>
      <c r="G7" s="10">
        <f t="shared" si="0"/>
        <v>0</v>
      </c>
    </row>
    <row r="8" ht="30" customHeight="1" spans="1:7">
      <c r="A8" s="11" t="s">
        <v>2711</v>
      </c>
      <c r="B8" s="12">
        <f>C8+D8+G8</f>
        <v>550</v>
      </c>
      <c r="C8" s="12">
        <v>280</v>
      </c>
      <c r="D8" s="12">
        <f>SUM(E8:F8)</f>
        <v>270</v>
      </c>
      <c r="E8" s="12">
        <v>0</v>
      </c>
      <c r="F8" s="12">
        <v>270</v>
      </c>
      <c r="G8" s="12">
        <v>0</v>
      </c>
    </row>
    <row r="9" ht="18" customHeight="1" spans="1:1">
      <c r="A9" s="13" t="s">
        <v>3202</v>
      </c>
    </row>
    <row r="10" ht="18" customHeight="1" spans="1:1">
      <c r="A10" s="13" t="s">
        <v>3203</v>
      </c>
    </row>
    <row r="11" ht="18" customHeight="1" spans="1:1">
      <c r="A11" s="13" t="s">
        <v>3204</v>
      </c>
    </row>
    <row r="12" ht="21.75" customHeight="1"/>
    <row r="13" ht="12.75" customHeight="1"/>
    <row r="14" ht="12.75" customHeight="1"/>
    <row r="15" ht="12.75" customHeight="1"/>
    <row r="16" ht="12.75" customHeight="1"/>
    <row r="17" ht="12.75" customHeight="1"/>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28"/>
  <sheetViews>
    <sheetView zoomScale="90" zoomScaleNormal="90" workbookViewId="0">
      <pane xSplit="1" ySplit="4" topLeftCell="B5" activePane="bottomRight" state="frozen"/>
      <selection/>
      <selection pane="topRight"/>
      <selection pane="bottomLeft"/>
      <selection pane="bottomRight" activeCell="A1" sqref="A$1:A$1048576"/>
    </sheetView>
  </sheetViews>
  <sheetFormatPr defaultColWidth="9" defaultRowHeight="13.5" outlineLevelCol="5"/>
  <cols>
    <col min="1" max="1" width="8.625" style="261" customWidth="1"/>
    <col min="2" max="2" width="46.625" style="206" customWidth="1"/>
    <col min="3" max="4" width="16.375" style="262" customWidth="1"/>
    <col min="5" max="6" width="16.375" style="206" customWidth="1"/>
    <col min="7" max="16384" width="9" style="206"/>
  </cols>
  <sheetData>
    <row r="1" ht="14.25" spans="1:6">
      <c r="A1" s="263"/>
      <c r="B1" s="264" t="s">
        <v>61</v>
      </c>
      <c r="F1" s="265" t="s">
        <v>59</v>
      </c>
    </row>
    <row r="2" s="260" customFormat="1" ht="23.25" spans="1:6">
      <c r="A2" s="266"/>
      <c r="B2" s="267" t="s">
        <v>3</v>
      </c>
      <c r="C2" s="267"/>
      <c r="D2" s="267"/>
      <c r="E2" s="267"/>
      <c r="F2" s="267"/>
    </row>
    <row r="3" ht="15" spans="1:6">
      <c r="A3" s="268"/>
      <c r="F3" s="265" t="s">
        <v>28</v>
      </c>
    </row>
    <row r="4" ht="45.75" customHeight="1" spans="1:6">
      <c r="A4" s="244" t="s">
        <v>62</v>
      </c>
      <c r="B4" s="223" t="s">
        <v>29</v>
      </c>
      <c r="C4" s="245" t="s">
        <v>30</v>
      </c>
      <c r="D4" s="223" t="s">
        <v>31</v>
      </c>
      <c r="E4" s="245" t="s">
        <v>32</v>
      </c>
      <c r="F4" s="223" t="s">
        <v>63</v>
      </c>
    </row>
    <row r="5" ht="15" spans="1:6">
      <c r="A5" s="246" t="s">
        <v>64</v>
      </c>
      <c r="B5" s="189" t="s">
        <v>65</v>
      </c>
      <c r="C5" s="183">
        <f>75402+1466</f>
        <v>76868</v>
      </c>
      <c r="D5" s="183">
        <f>78808+1468</f>
        <v>80276</v>
      </c>
      <c r="E5" s="189">
        <f>D5/C5</f>
        <v>1.04433574439299</v>
      </c>
      <c r="F5" s="189"/>
    </row>
    <row r="6" ht="15" spans="1:6">
      <c r="A6" s="250" t="s">
        <v>66</v>
      </c>
      <c r="B6" s="251" t="s">
        <v>67</v>
      </c>
      <c r="C6" s="183">
        <v>972</v>
      </c>
      <c r="D6" s="183">
        <v>990</v>
      </c>
      <c r="E6" s="189">
        <f t="shared" ref="E6:E69" si="0">D6/C6</f>
        <v>1.01851851851852</v>
      </c>
      <c r="F6" s="189"/>
    </row>
    <row r="7" ht="15" spans="1:6">
      <c r="A7" s="252" t="s">
        <v>68</v>
      </c>
      <c r="B7" s="251" t="s">
        <v>69</v>
      </c>
      <c r="C7" s="183">
        <v>460</v>
      </c>
      <c r="D7" s="183">
        <v>468</v>
      </c>
      <c r="E7" s="189">
        <f t="shared" si="0"/>
        <v>1.01739130434783</v>
      </c>
      <c r="F7" s="189"/>
    </row>
    <row r="8" ht="15" spans="1:6">
      <c r="A8" s="252" t="s">
        <v>70</v>
      </c>
      <c r="B8" s="251" t="s">
        <v>71</v>
      </c>
      <c r="C8" s="183">
        <v>78</v>
      </c>
      <c r="D8" s="183">
        <v>81</v>
      </c>
      <c r="E8" s="189">
        <f t="shared" si="0"/>
        <v>1.03846153846154</v>
      </c>
      <c r="F8" s="189"/>
    </row>
    <row r="9" ht="15" spans="1:6">
      <c r="A9" s="252" t="s">
        <v>72</v>
      </c>
      <c r="B9" s="253" t="s">
        <v>73</v>
      </c>
      <c r="C9" s="183">
        <v>166</v>
      </c>
      <c r="D9" s="183">
        <v>168</v>
      </c>
      <c r="E9" s="189">
        <f t="shared" si="0"/>
        <v>1.01204819277108</v>
      </c>
      <c r="F9" s="189"/>
    </row>
    <row r="10" ht="15" spans="1:6">
      <c r="A10" s="252" t="s">
        <v>74</v>
      </c>
      <c r="B10" s="253" t="s">
        <v>75</v>
      </c>
      <c r="C10" s="183">
        <v>105</v>
      </c>
      <c r="D10" s="183">
        <v>108</v>
      </c>
      <c r="E10" s="189">
        <f t="shared" si="0"/>
        <v>1.02857142857143</v>
      </c>
      <c r="F10" s="189"/>
    </row>
    <row r="11" ht="15" spans="1:6">
      <c r="A11" s="252" t="s">
        <v>76</v>
      </c>
      <c r="B11" s="253" t="s">
        <v>77</v>
      </c>
      <c r="C11" s="183">
        <v>0</v>
      </c>
      <c r="D11" s="183">
        <v>0</v>
      </c>
      <c r="E11" s="189" t="e">
        <f t="shared" si="0"/>
        <v>#DIV/0!</v>
      </c>
      <c r="F11" s="189"/>
    </row>
    <row r="12" ht="15" spans="1:6">
      <c r="A12" s="252" t="s">
        <v>78</v>
      </c>
      <c r="B12" s="189" t="s">
        <v>79</v>
      </c>
      <c r="C12" s="183">
        <v>41</v>
      </c>
      <c r="D12" s="183">
        <v>41</v>
      </c>
      <c r="E12" s="189">
        <f t="shared" si="0"/>
        <v>1</v>
      </c>
      <c r="F12" s="189"/>
    </row>
    <row r="13" ht="15" spans="1:6">
      <c r="A13" s="252" t="s">
        <v>80</v>
      </c>
      <c r="B13" s="189" t="s">
        <v>81</v>
      </c>
      <c r="C13" s="183">
        <v>0</v>
      </c>
      <c r="D13" s="183">
        <v>0</v>
      </c>
      <c r="E13" s="189" t="e">
        <f t="shared" si="0"/>
        <v>#DIV/0!</v>
      </c>
      <c r="F13" s="189"/>
    </row>
    <row r="14" ht="15" spans="1:6">
      <c r="A14" s="252" t="s">
        <v>82</v>
      </c>
      <c r="B14" s="189" t="s">
        <v>83</v>
      </c>
      <c r="C14" s="183">
        <v>0</v>
      </c>
      <c r="D14" s="183">
        <v>0</v>
      </c>
      <c r="E14" s="189" t="e">
        <f t="shared" si="0"/>
        <v>#DIV/0!</v>
      </c>
      <c r="F14" s="189"/>
    </row>
    <row r="15" ht="15" spans="1:6">
      <c r="A15" s="252" t="s">
        <v>84</v>
      </c>
      <c r="B15" s="189" t="s">
        <v>85</v>
      </c>
      <c r="C15" s="183">
        <v>0</v>
      </c>
      <c r="D15" s="183">
        <v>0</v>
      </c>
      <c r="E15" s="189" t="e">
        <f t="shared" si="0"/>
        <v>#DIV/0!</v>
      </c>
      <c r="F15" s="189"/>
    </row>
    <row r="16" ht="15" spans="1:6">
      <c r="A16" s="252" t="s">
        <v>86</v>
      </c>
      <c r="B16" s="189" t="s">
        <v>87</v>
      </c>
      <c r="C16" s="183">
        <v>0</v>
      </c>
      <c r="D16" s="183">
        <v>0</v>
      </c>
      <c r="E16" s="189" t="e">
        <f t="shared" si="0"/>
        <v>#DIV/0!</v>
      </c>
      <c r="F16" s="189"/>
    </row>
    <row r="17" ht="15" spans="1:6">
      <c r="A17" s="252" t="s">
        <v>88</v>
      </c>
      <c r="B17" s="189" t="s">
        <v>89</v>
      </c>
      <c r="C17" s="183">
        <v>122</v>
      </c>
      <c r="D17" s="183">
        <v>124</v>
      </c>
      <c r="E17" s="189">
        <f t="shared" si="0"/>
        <v>1.01639344262295</v>
      </c>
      <c r="F17" s="189"/>
    </row>
    <row r="18" ht="15" spans="1:6">
      <c r="A18" s="252" t="s">
        <v>90</v>
      </c>
      <c r="B18" s="251" t="s">
        <v>91</v>
      </c>
      <c r="C18" s="183">
        <v>857</v>
      </c>
      <c r="D18" s="183">
        <v>873</v>
      </c>
      <c r="E18" s="189">
        <f t="shared" si="0"/>
        <v>1.01866977829638</v>
      </c>
      <c r="F18" s="189"/>
    </row>
    <row r="19" ht="15" spans="1:6">
      <c r="A19" s="252" t="s">
        <v>92</v>
      </c>
      <c r="B19" s="251" t="s">
        <v>69</v>
      </c>
      <c r="C19" s="183">
        <v>375</v>
      </c>
      <c r="D19" s="183">
        <v>386</v>
      </c>
      <c r="E19" s="189">
        <f t="shared" si="0"/>
        <v>1.02933333333333</v>
      </c>
      <c r="F19" s="189"/>
    </row>
    <row r="20" ht="15" spans="1:6">
      <c r="A20" s="252" t="s">
        <v>93</v>
      </c>
      <c r="B20" s="251" t="s">
        <v>71</v>
      </c>
      <c r="C20" s="183">
        <v>155</v>
      </c>
      <c r="D20" s="183">
        <v>156</v>
      </c>
      <c r="E20" s="189">
        <f t="shared" si="0"/>
        <v>1.00645161290323</v>
      </c>
      <c r="F20" s="189"/>
    </row>
    <row r="21" ht="15" spans="1:6">
      <c r="A21" s="252" t="s">
        <v>94</v>
      </c>
      <c r="B21" s="253" t="s">
        <v>73</v>
      </c>
      <c r="C21" s="183">
        <v>0</v>
      </c>
      <c r="D21" s="183">
        <v>0</v>
      </c>
      <c r="E21" s="189" t="e">
        <f t="shared" si="0"/>
        <v>#DIV/0!</v>
      </c>
      <c r="F21" s="189"/>
    </row>
    <row r="22" ht="15" spans="1:6">
      <c r="A22" s="252" t="s">
        <v>95</v>
      </c>
      <c r="B22" s="253" t="s">
        <v>96</v>
      </c>
      <c r="C22" s="183">
        <v>101</v>
      </c>
      <c r="D22" s="183">
        <v>102</v>
      </c>
      <c r="E22" s="189">
        <f t="shared" si="0"/>
        <v>1.00990099009901</v>
      </c>
      <c r="F22" s="189"/>
    </row>
    <row r="23" ht="15" spans="1:6">
      <c r="A23" s="252" t="s">
        <v>97</v>
      </c>
      <c r="B23" s="253" t="s">
        <v>98</v>
      </c>
      <c r="C23" s="183">
        <v>0</v>
      </c>
      <c r="D23" s="183">
        <v>0</v>
      </c>
      <c r="E23" s="189" t="e">
        <f t="shared" si="0"/>
        <v>#DIV/0!</v>
      </c>
      <c r="F23" s="189"/>
    </row>
    <row r="24" ht="15" spans="1:6">
      <c r="A24" s="252" t="s">
        <v>99</v>
      </c>
      <c r="B24" s="253" t="s">
        <v>100</v>
      </c>
      <c r="C24" s="183">
        <v>0</v>
      </c>
      <c r="D24" s="183">
        <v>0</v>
      </c>
      <c r="E24" s="189" t="e">
        <f t="shared" si="0"/>
        <v>#DIV/0!</v>
      </c>
      <c r="F24" s="189"/>
    </row>
    <row r="25" ht="15" spans="1:6">
      <c r="A25" s="252" t="s">
        <v>101</v>
      </c>
      <c r="B25" s="253" t="s">
        <v>87</v>
      </c>
      <c r="C25" s="183">
        <v>0</v>
      </c>
      <c r="D25" s="183">
        <v>0</v>
      </c>
      <c r="E25" s="189" t="e">
        <f t="shared" si="0"/>
        <v>#DIV/0!</v>
      </c>
      <c r="F25" s="189"/>
    </row>
    <row r="26" ht="15" spans="1:6">
      <c r="A26" s="252" t="s">
        <v>102</v>
      </c>
      <c r="B26" s="253" t="s">
        <v>103</v>
      </c>
      <c r="C26" s="183">
        <v>226</v>
      </c>
      <c r="D26" s="183">
        <v>229</v>
      </c>
      <c r="E26" s="189">
        <f t="shared" si="0"/>
        <v>1.01327433628319</v>
      </c>
      <c r="F26" s="189"/>
    </row>
    <row r="27" ht="15" spans="1:6">
      <c r="A27" s="252" t="s">
        <v>104</v>
      </c>
      <c r="B27" s="251" t="s">
        <v>105</v>
      </c>
      <c r="C27" s="183">
        <v>39790</v>
      </c>
      <c r="D27" s="183">
        <v>41913</v>
      </c>
      <c r="E27" s="189">
        <f t="shared" si="0"/>
        <v>1.05335511435034</v>
      </c>
      <c r="F27" s="189"/>
    </row>
    <row r="28" ht="15" spans="1:6">
      <c r="A28" s="252" t="s">
        <v>106</v>
      </c>
      <c r="B28" s="251" t="s">
        <v>69</v>
      </c>
      <c r="C28" s="183">
        <v>22957</v>
      </c>
      <c r="D28" s="183">
        <v>24500</v>
      </c>
      <c r="E28" s="189">
        <f t="shared" si="0"/>
        <v>1.0672126148887</v>
      </c>
      <c r="F28" s="189"/>
    </row>
    <row r="29" ht="15" spans="1:6">
      <c r="A29" s="252" t="s">
        <v>107</v>
      </c>
      <c r="B29" s="251" t="s">
        <v>71</v>
      </c>
      <c r="C29" s="183">
        <v>9668</v>
      </c>
      <c r="D29" s="183">
        <v>9800</v>
      </c>
      <c r="E29" s="189">
        <f t="shared" si="0"/>
        <v>1.01365328920149</v>
      </c>
      <c r="F29" s="189"/>
    </row>
    <row r="30" ht="15" spans="1:6">
      <c r="A30" s="252" t="s">
        <v>108</v>
      </c>
      <c r="B30" s="253" t="s">
        <v>73</v>
      </c>
      <c r="C30" s="183">
        <v>220</v>
      </c>
      <c r="D30" s="183">
        <v>222</v>
      </c>
      <c r="E30" s="189">
        <f t="shared" si="0"/>
        <v>1.00909090909091</v>
      </c>
      <c r="F30" s="189"/>
    </row>
    <row r="31" ht="15" spans="1:6">
      <c r="A31" s="252" t="s">
        <v>109</v>
      </c>
      <c r="B31" s="253" t="s">
        <v>110</v>
      </c>
      <c r="C31" s="183">
        <v>0</v>
      </c>
      <c r="D31" s="183">
        <v>0</v>
      </c>
      <c r="E31" s="189" t="e">
        <f t="shared" si="0"/>
        <v>#DIV/0!</v>
      </c>
      <c r="F31" s="189"/>
    </row>
    <row r="32" ht="15" spans="1:6">
      <c r="A32" s="252" t="s">
        <v>111</v>
      </c>
      <c r="B32" s="253" t="s">
        <v>112</v>
      </c>
      <c r="C32" s="183">
        <v>1055</v>
      </c>
      <c r="D32" s="183">
        <v>1066</v>
      </c>
      <c r="E32" s="189">
        <f t="shared" si="0"/>
        <v>1.01042654028436</v>
      </c>
      <c r="F32" s="189"/>
    </row>
    <row r="33" ht="15" spans="1:6">
      <c r="A33" s="252" t="s">
        <v>113</v>
      </c>
      <c r="B33" s="369" t="s">
        <v>114</v>
      </c>
      <c r="C33" s="183">
        <v>425</v>
      </c>
      <c r="D33" s="183">
        <v>430</v>
      </c>
      <c r="E33" s="189">
        <f t="shared" si="0"/>
        <v>1.01176470588235</v>
      </c>
      <c r="F33" s="189"/>
    </row>
    <row r="34" ht="15" spans="1:6">
      <c r="A34" s="252" t="s">
        <v>115</v>
      </c>
      <c r="B34" s="253" t="s">
        <v>116</v>
      </c>
      <c r="C34" s="183">
        <v>0</v>
      </c>
      <c r="D34" s="183">
        <v>0</v>
      </c>
      <c r="E34" s="189" t="e">
        <f t="shared" si="0"/>
        <v>#DIV/0!</v>
      </c>
      <c r="F34" s="189"/>
    </row>
    <row r="35" ht="15" spans="1:6">
      <c r="A35" s="252" t="s">
        <v>117</v>
      </c>
      <c r="B35" s="253" t="s">
        <v>87</v>
      </c>
      <c r="C35" s="183">
        <v>0</v>
      </c>
      <c r="D35" s="183">
        <v>0</v>
      </c>
      <c r="E35" s="189" t="e">
        <f t="shared" si="0"/>
        <v>#DIV/0!</v>
      </c>
      <c r="F35" s="189"/>
    </row>
    <row r="36" ht="15" spans="1:6">
      <c r="A36" s="252" t="s">
        <v>118</v>
      </c>
      <c r="B36" s="253" t="s">
        <v>119</v>
      </c>
      <c r="C36" s="183">
        <v>5465</v>
      </c>
      <c r="D36" s="183">
        <v>5895</v>
      </c>
      <c r="E36" s="189">
        <f t="shared" si="0"/>
        <v>1.07868252516011</v>
      </c>
      <c r="F36" s="189"/>
    </row>
    <row r="37" ht="15" spans="1:6">
      <c r="A37" s="252" t="s">
        <v>120</v>
      </c>
      <c r="B37" s="251" t="s">
        <v>121</v>
      </c>
      <c r="C37" s="183">
        <v>1398</v>
      </c>
      <c r="D37" s="183">
        <v>1439</v>
      </c>
      <c r="E37" s="189">
        <f t="shared" si="0"/>
        <v>1.02932761087268</v>
      </c>
      <c r="F37" s="189"/>
    </row>
    <row r="38" ht="15" spans="1:6">
      <c r="A38" s="252" t="s">
        <v>122</v>
      </c>
      <c r="B38" s="251" t="s">
        <v>69</v>
      </c>
      <c r="C38" s="183">
        <v>485</v>
      </c>
      <c r="D38" s="183">
        <v>490</v>
      </c>
      <c r="E38" s="189">
        <f t="shared" si="0"/>
        <v>1.01030927835052</v>
      </c>
      <c r="F38" s="189"/>
    </row>
    <row r="39" ht="15" spans="1:6">
      <c r="A39" s="252" t="s">
        <v>123</v>
      </c>
      <c r="B39" s="251" t="s">
        <v>71</v>
      </c>
      <c r="C39" s="183">
        <v>0</v>
      </c>
      <c r="D39" s="183">
        <v>0</v>
      </c>
      <c r="E39" s="189" t="e">
        <f t="shared" si="0"/>
        <v>#DIV/0!</v>
      </c>
      <c r="F39" s="189"/>
    </row>
    <row r="40" ht="15" spans="1:6">
      <c r="A40" s="252" t="s">
        <v>124</v>
      </c>
      <c r="B40" s="253" t="s">
        <v>73</v>
      </c>
      <c r="C40" s="183">
        <v>0</v>
      </c>
      <c r="D40" s="183">
        <v>0</v>
      </c>
      <c r="E40" s="189" t="e">
        <f t="shared" si="0"/>
        <v>#DIV/0!</v>
      </c>
      <c r="F40" s="189"/>
    </row>
    <row r="41" ht="15" spans="1:6">
      <c r="A41" s="252" t="s">
        <v>125</v>
      </c>
      <c r="B41" s="253" t="s">
        <v>126</v>
      </c>
      <c r="C41" s="183">
        <v>40</v>
      </c>
      <c r="D41" s="183">
        <v>41</v>
      </c>
      <c r="E41" s="189">
        <f t="shared" si="0"/>
        <v>1.025</v>
      </c>
      <c r="F41" s="189"/>
    </row>
    <row r="42" ht="15" spans="1:6">
      <c r="A42" s="252" t="s">
        <v>127</v>
      </c>
      <c r="B42" s="253" t="s">
        <v>128</v>
      </c>
      <c r="C42" s="183">
        <v>0</v>
      </c>
      <c r="D42" s="183">
        <v>0</v>
      </c>
      <c r="E42" s="189" t="e">
        <f t="shared" si="0"/>
        <v>#DIV/0!</v>
      </c>
      <c r="F42" s="189"/>
    </row>
    <row r="43" ht="15" spans="1:6">
      <c r="A43" s="252" t="s">
        <v>129</v>
      </c>
      <c r="B43" s="251" t="s">
        <v>130</v>
      </c>
      <c r="C43" s="183">
        <v>358</v>
      </c>
      <c r="D43" s="183">
        <v>390</v>
      </c>
      <c r="E43" s="189">
        <f t="shared" si="0"/>
        <v>1.08938547486034</v>
      </c>
      <c r="F43" s="189"/>
    </row>
    <row r="44" ht="15" spans="1:6">
      <c r="A44" s="252" t="s">
        <v>131</v>
      </c>
      <c r="B44" s="251" t="s">
        <v>132</v>
      </c>
      <c r="C44" s="183">
        <v>0</v>
      </c>
      <c r="D44" s="183">
        <v>0</v>
      </c>
      <c r="E44" s="189" t="e">
        <f t="shared" si="0"/>
        <v>#DIV/0!</v>
      </c>
      <c r="F44" s="189"/>
    </row>
    <row r="45" ht="15" spans="1:6">
      <c r="A45" s="252" t="s">
        <v>133</v>
      </c>
      <c r="B45" s="251" t="s">
        <v>134</v>
      </c>
      <c r="C45" s="183">
        <v>10</v>
      </c>
      <c r="D45" s="183">
        <v>10</v>
      </c>
      <c r="E45" s="189">
        <f t="shared" si="0"/>
        <v>1</v>
      </c>
      <c r="F45" s="189"/>
    </row>
    <row r="46" ht="15" spans="1:6">
      <c r="A46" s="252" t="s">
        <v>135</v>
      </c>
      <c r="B46" s="251" t="s">
        <v>87</v>
      </c>
      <c r="C46" s="183">
        <v>0</v>
      </c>
      <c r="D46" s="183">
        <v>0</v>
      </c>
      <c r="E46" s="189" t="e">
        <f t="shared" si="0"/>
        <v>#DIV/0!</v>
      </c>
      <c r="F46" s="189"/>
    </row>
    <row r="47" ht="15" spans="1:6">
      <c r="A47" s="252" t="s">
        <v>136</v>
      </c>
      <c r="B47" s="253" t="s">
        <v>137</v>
      </c>
      <c r="C47" s="183">
        <v>505</v>
      </c>
      <c r="D47" s="183">
        <v>508</v>
      </c>
      <c r="E47" s="189">
        <f t="shared" si="0"/>
        <v>1.00594059405941</v>
      </c>
      <c r="F47" s="189"/>
    </row>
    <row r="48" ht="15" spans="1:6">
      <c r="A48" s="252" t="s">
        <v>138</v>
      </c>
      <c r="B48" s="253" t="s">
        <v>139</v>
      </c>
      <c r="C48" s="183">
        <v>628</v>
      </c>
      <c r="D48" s="183">
        <v>636</v>
      </c>
      <c r="E48" s="189">
        <f t="shared" si="0"/>
        <v>1.01273885350318</v>
      </c>
      <c r="F48" s="189"/>
    </row>
    <row r="49" ht="15" spans="1:6">
      <c r="A49" s="252" t="s">
        <v>140</v>
      </c>
      <c r="B49" s="253" t="s">
        <v>69</v>
      </c>
      <c r="C49" s="183">
        <v>406</v>
      </c>
      <c r="D49" s="183">
        <v>410</v>
      </c>
      <c r="E49" s="189">
        <f t="shared" si="0"/>
        <v>1.00985221674877</v>
      </c>
      <c r="F49" s="189"/>
    </row>
    <row r="50" ht="15" spans="1:6">
      <c r="A50" s="252" t="s">
        <v>141</v>
      </c>
      <c r="B50" s="189" t="s">
        <v>71</v>
      </c>
      <c r="C50" s="183">
        <v>13</v>
      </c>
      <c r="D50" s="183">
        <v>13</v>
      </c>
      <c r="E50" s="189">
        <f t="shared" si="0"/>
        <v>1</v>
      </c>
      <c r="F50" s="189"/>
    </row>
    <row r="51" ht="15" spans="1:6">
      <c r="A51" s="252" t="s">
        <v>142</v>
      </c>
      <c r="B51" s="251" t="s">
        <v>73</v>
      </c>
      <c r="C51" s="183">
        <v>0</v>
      </c>
      <c r="D51" s="183">
        <v>0</v>
      </c>
      <c r="E51" s="189" t="e">
        <f t="shared" si="0"/>
        <v>#DIV/0!</v>
      </c>
      <c r="F51" s="189"/>
    </row>
    <row r="52" ht="15" spans="1:6">
      <c r="A52" s="252" t="s">
        <v>143</v>
      </c>
      <c r="B52" s="251" t="s">
        <v>144</v>
      </c>
      <c r="C52" s="183">
        <v>0</v>
      </c>
      <c r="D52" s="183">
        <v>0</v>
      </c>
      <c r="E52" s="189" t="e">
        <f t="shared" si="0"/>
        <v>#DIV/0!</v>
      </c>
      <c r="F52" s="189"/>
    </row>
    <row r="53" ht="15" spans="1:6">
      <c r="A53" s="252" t="s">
        <v>145</v>
      </c>
      <c r="B53" s="251" t="s">
        <v>146</v>
      </c>
      <c r="C53" s="183">
        <v>110</v>
      </c>
      <c r="D53" s="183">
        <v>112</v>
      </c>
      <c r="E53" s="189">
        <f t="shared" si="0"/>
        <v>1.01818181818182</v>
      </c>
      <c r="F53" s="189"/>
    </row>
    <row r="54" ht="15" spans="1:6">
      <c r="A54" s="252" t="s">
        <v>147</v>
      </c>
      <c r="B54" s="253" t="s">
        <v>148</v>
      </c>
      <c r="C54" s="183">
        <v>38</v>
      </c>
      <c r="D54" s="183">
        <v>38</v>
      </c>
      <c r="E54" s="189">
        <f t="shared" si="0"/>
        <v>1</v>
      </c>
      <c r="F54" s="189"/>
    </row>
    <row r="55" ht="15" spans="1:6">
      <c r="A55" s="252" t="s">
        <v>149</v>
      </c>
      <c r="B55" s="253" t="s">
        <v>150</v>
      </c>
      <c r="C55" s="183">
        <v>0</v>
      </c>
      <c r="D55" s="183">
        <v>0</v>
      </c>
      <c r="E55" s="189" t="e">
        <f t="shared" si="0"/>
        <v>#DIV/0!</v>
      </c>
      <c r="F55" s="189"/>
    </row>
    <row r="56" ht="15" spans="1:6">
      <c r="A56" s="252" t="s">
        <v>151</v>
      </c>
      <c r="B56" s="253" t="s">
        <v>152</v>
      </c>
      <c r="C56" s="183">
        <v>56</v>
      </c>
      <c r="D56" s="183">
        <v>58</v>
      </c>
      <c r="E56" s="189">
        <f t="shared" si="0"/>
        <v>1.03571428571429</v>
      </c>
      <c r="F56" s="189"/>
    </row>
    <row r="57" ht="15" spans="1:6">
      <c r="A57" s="252" t="s">
        <v>153</v>
      </c>
      <c r="B57" s="251" t="s">
        <v>87</v>
      </c>
      <c r="C57" s="183">
        <v>0</v>
      </c>
      <c r="D57" s="183">
        <v>0</v>
      </c>
      <c r="E57" s="189" t="e">
        <f t="shared" si="0"/>
        <v>#DIV/0!</v>
      </c>
      <c r="F57" s="189"/>
    </row>
    <row r="58" ht="15" spans="1:6">
      <c r="A58" s="252" t="s">
        <v>154</v>
      </c>
      <c r="B58" s="253" t="s">
        <v>155</v>
      </c>
      <c r="C58" s="183">
        <v>5</v>
      </c>
      <c r="D58" s="183">
        <v>5</v>
      </c>
      <c r="E58" s="189">
        <f t="shared" si="0"/>
        <v>1</v>
      </c>
      <c r="F58" s="189"/>
    </row>
    <row r="59" ht="15" spans="1:6">
      <c r="A59" s="252" t="s">
        <v>156</v>
      </c>
      <c r="B59" s="369" t="s">
        <v>157</v>
      </c>
      <c r="C59" s="183">
        <v>2746</v>
      </c>
      <c r="D59" s="183">
        <v>2775</v>
      </c>
      <c r="E59" s="189">
        <f t="shared" si="0"/>
        <v>1.01056081573197</v>
      </c>
      <c r="F59" s="189"/>
    </row>
    <row r="60" ht="15" spans="1:6">
      <c r="A60" s="252" t="s">
        <v>158</v>
      </c>
      <c r="B60" s="253" t="s">
        <v>69</v>
      </c>
      <c r="C60" s="183">
        <v>1089</v>
      </c>
      <c r="D60" s="183">
        <v>1100</v>
      </c>
      <c r="E60" s="189">
        <f t="shared" si="0"/>
        <v>1.01010101010101</v>
      </c>
      <c r="F60" s="189"/>
    </row>
    <row r="61" ht="15" spans="1:6">
      <c r="A61" s="252" t="s">
        <v>159</v>
      </c>
      <c r="B61" s="189" t="s">
        <v>71</v>
      </c>
      <c r="C61" s="183">
        <v>660</v>
      </c>
      <c r="D61" s="183">
        <v>666</v>
      </c>
      <c r="E61" s="189">
        <f t="shared" si="0"/>
        <v>1.00909090909091</v>
      </c>
      <c r="F61" s="189"/>
    </row>
    <row r="62" ht="15" spans="1:6">
      <c r="A62" s="252" t="s">
        <v>160</v>
      </c>
      <c r="B62" s="189" t="s">
        <v>73</v>
      </c>
      <c r="C62" s="183">
        <v>22</v>
      </c>
      <c r="D62" s="183">
        <v>22</v>
      </c>
      <c r="E62" s="189">
        <f t="shared" si="0"/>
        <v>1</v>
      </c>
      <c r="F62" s="189"/>
    </row>
    <row r="63" ht="15" spans="1:6">
      <c r="A63" s="252" t="s">
        <v>161</v>
      </c>
      <c r="B63" s="189" t="s">
        <v>162</v>
      </c>
      <c r="C63" s="183">
        <v>139</v>
      </c>
      <c r="D63" s="183">
        <v>142</v>
      </c>
      <c r="E63" s="189">
        <f t="shared" si="0"/>
        <v>1.02158273381295</v>
      </c>
      <c r="F63" s="189"/>
    </row>
    <row r="64" ht="15" spans="1:6">
      <c r="A64" s="252" t="s">
        <v>163</v>
      </c>
      <c r="B64" s="189" t="s">
        <v>164</v>
      </c>
      <c r="C64" s="183">
        <v>75</v>
      </c>
      <c r="D64" s="183">
        <v>75</v>
      </c>
      <c r="E64" s="189">
        <f t="shared" si="0"/>
        <v>1</v>
      </c>
      <c r="F64" s="189"/>
    </row>
    <row r="65" ht="15" spans="1:6">
      <c r="A65" s="252" t="s">
        <v>165</v>
      </c>
      <c r="B65" s="189" t="s">
        <v>166</v>
      </c>
      <c r="C65" s="183">
        <v>12</v>
      </c>
      <c r="D65" s="183">
        <v>12</v>
      </c>
      <c r="E65" s="189">
        <f t="shared" si="0"/>
        <v>1</v>
      </c>
      <c r="F65" s="189"/>
    </row>
    <row r="66" ht="15" spans="1:6">
      <c r="A66" s="252" t="s">
        <v>167</v>
      </c>
      <c r="B66" s="251" t="s">
        <v>168</v>
      </c>
      <c r="C66" s="183">
        <v>46</v>
      </c>
      <c r="D66" s="183">
        <v>48</v>
      </c>
      <c r="E66" s="189">
        <f t="shared" si="0"/>
        <v>1.04347826086957</v>
      </c>
      <c r="F66" s="189"/>
    </row>
    <row r="67" ht="15" spans="1:6">
      <c r="A67" s="252" t="s">
        <v>169</v>
      </c>
      <c r="B67" s="253" t="s">
        <v>170</v>
      </c>
      <c r="C67" s="183">
        <v>258</v>
      </c>
      <c r="D67" s="183">
        <v>260</v>
      </c>
      <c r="E67" s="189">
        <f t="shared" si="0"/>
        <v>1.0077519379845</v>
      </c>
      <c r="F67" s="189"/>
    </row>
    <row r="68" ht="15" spans="1:6">
      <c r="A68" s="252" t="s">
        <v>171</v>
      </c>
      <c r="B68" s="253" t="s">
        <v>87</v>
      </c>
      <c r="C68" s="183">
        <v>0</v>
      </c>
      <c r="D68" s="183">
        <v>0</v>
      </c>
      <c r="E68" s="189" t="e">
        <f t="shared" si="0"/>
        <v>#DIV/0!</v>
      </c>
      <c r="F68" s="189"/>
    </row>
    <row r="69" ht="15" spans="1:6">
      <c r="A69" s="252" t="s">
        <v>172</v>
      </c>
      <c r="B69" s="253" t="s">
        <v>173</v>
      </c>
      <c r="C69" s="183">
        <v>445</v>
      </c>
      <c r="D69" s="183">
        <v>450</v>
      </c>
      <c r="E69" s="189">
        <f t="shared" si="0"/>
        <v>1.01123595505618</v>
      </c>
      <c r="F69" s="189"/>
    </row>
    <row r="70" ht="15" spans="1:6">
      <c r="A70" s="252" t="s">
        <v>174</v>
      </c>
      <c r="B70" s="251" t="s">
        <v>175</v>
      </c>
      <c r="C70" s="183">
        <v>7355</v>
      </c>
      <c r="D70" s="183">
        <v>7735</v>
      </c>
      <c r="E70" s="189">
        <f t="shared" ref="E70:E133" si="1">D70/C70</f>
        <v>1.05166553365058</v>
      </c>
      <c r="F70" s="189"/>
    </row>
    <row r="71" ht="15" spans="1:6">
      <c r="A71" s="252" t="s">
        <v>176</v>
      </c>
      <c r="B71" s="251" t="s">
        <v>69</v>
      </c>
      <c r="C71" s="183">
        <v>1355</v>
      </c>
      <c r="D71" s="183">
        <v>1400</v>
      </c>
      <c r="E71" s="189">
        <f t="shared" si="1"/>
        <v>1.03321033210332</v>
      </c>
      <c r="F71" s="189"/>
    </row>
    <row r="72" ht="15" spans="1:6">
      <c r="A72" s="252" t="s">
        <v>177</v>
      </c>
      <c r="B72" s="251" t="s">
        <v>71</v>
      </c>
      <c r="C72" s="183">
        <v>0</v>
      </c>
      <c r="D72" s="183">
        <v>0</v>
      </c>
      <c r="E72" s="189" t="e">
        <f t="shared" si="1"/>
        <v>#DIV/0!</v>
      </c>
      <c r="F72" s="189"/>
    </row>
    <row r="73" ht="15" spans="1:6">
      <c r="A73" s="252" t="s">
        <v>178</v>
      </c>
      <c r="B73" s="253" t="s">
        <v>73</v>
      </c>
      <c r="C73" s="183">
        <v>0</v>
      </c>
      <c r="D73" s="183">
        <v>0</v>
      </c>
      <c r="E73" s="189" t="e">
        <f t="shared" si="1"/>
        <v>#DIV/0!</v>
      </c>
      <c r="F73" s="189"/>
    </row>
    <row r="74" ht="15" spans="1:6">
      <c r="A74" s="252" t="s">
        <v>179</v>
      </c>
      <c r="B74" s="251" t="s">
        <v>168</v>
      </c>
      <c r="C74" s="183">
        <v>45</v>
      </c>
      <c r="D74" s="183">
        <v>45</v>
      </c>
      <c r="E74" s="189">
        <f t="shared" si="1"/>
        <v>1</v>
      </c>
      <c r="F74" s="189"/>
    </row>
    <row r="75" ht="15" spans="1:6">
      <c r="A75" s="252" t="s">
        <v>180</v>
      </c>
      <c r="B75" s="253" t="s">
        <v>181</v>
      </c>
      <c r="C75" s="183">
        <v>5866</v>
      </c>
      <c r="D75" s="183">
        <v>6200</v>
      </c>
      <c r="E75" s="189">
        <f t="shared" si="1"/>
        <v>1.05693828844187</v>
      </c>
      <c r="F75" s="189"/>
    </row>
    <row r="76" ht="15" spans="1:6">
      <c r="A76" s="252" t="s">
        <v>182</v>
      </c>
      <c r="B76" s="253" t="s">
        <v>87</v>
      </c>
      <c r="C76" s="183">
        <v>0</v>
      </c>
      <c r="D76" s="183">
        <v>0</v>
      </c>
      <c r="E76" s="189" t="e">
        <f t="shared" si="1"/>
        <v>#DIV/0!</v>
      </c>
      <c r="F76" s="189"/>
    </row>
    <row r="77" ht="15" spans="1:6">
      <c r="A77" s="252" t="s">
        <v>183</v>
      </c>
      <c r="B77" s="253" t="s">
        <v>184</v>
      </c>
      <c r="C77" s="183">
        <v>89</v>
      </c>
      <c r="D77" s="183">
        <v>90</v>
      </c>
      <c r="E77" s="189">
        <f t="shared" si="1"/>
        <v>1.01123595505618</v>
      </c>
      <c r="F77" s="189"/>
    </row>
    <row r="78" ht="15" spans="1:6">
      <c r="A78" s="252" t="s">
        <v>185</v>
      </c>
      <c r="B78" s="253" t="s">
        <v>186</v>
      </c>
      <c r="C78" s="183">
        <v>821</v>
      </c>
      <c r="D78" s="183">
        <v>830</v>
      </c>
      <c r="E78" s="189">
        <f t="shared" si="1"/>
        <v>1.01096224116931</v>
      </c>
      <c r="F78" s="189"/>
    </row>
    <row r="79" ht="15" spans="1:6">
      <c r="A79" s="252" t="s">
        <v>187</v>
      </c>
      <c r="B79" s="251" t="s">
        <v>69</v>
      </c>
      <c r="C79" s="183">
        <v>532</v>
      </c>
      <c r="D79" s="183">
        <v>540</v>
      </c>
      <c r="E79" s="189">
        <f t="shared" si="1"/>
        <v>1.01503759398496</v>
      </c>
      <c r="F79" s="189"/>
    </row>
    <row r="80" ht="15" spans="1:6">
      <c r="A80" s="252" t="s">
        <v>188</v>
      </c>
      <c r="B80" s="251" t="s">
        <v>71</v>
      </c>
      <c r="C80" s="183">
        <v>0</v>
      </c>
      <c r="D80" s="183">
        <v>0</v>
      </c>
      <c r="E80" s="189" t="e">
        <f t="shared" si="1"/>
        <v>#DIV/0!</v>
      </c>
      <c r="F80" s="189"/>
    </row>
    <row r="81" ht="15" spans="1:6">
      <c r="A81" s="252" t="s">
        <v>189</v>
      </c>
      <c r="B81" s="251" t="s">
        <v>73</v>
      </c>
      <c r="C81" s="183">
        <v>0</v>
      </c>
      <c r="D81" s="183">
        <v>0</v>
      </c>
      <c r="E81" s="189" t="e">
        <f t="shared" si="1"/>
        <v>#DIV/0!</v>
      </c>
      <c r="F81" s="189"/>
    </row>
    <row r="82" ht="15" spans="1:6">
      <c r="A82" s="252" t="s">
        <v>190</v>
      </c>
      <c r="B82" s="370" t="s">
        <v>191</v>
      </c>
      <c r="C82" s="183">
        <v>289</v>
      </c>
      <c r="D82" s="183">
        <v>290</v>
      </c>
      <c r="E82" s="189">
        <f t="shared" si="1"/>
        <v>1.00346020761246</v>
      </c>
      <c r="F82" s="189"/>
    </row>
    <row r="83" ht="15" spans="1:6">
      <c r="A83" s="252" t="s">
        <v>192</v>
      </c>
      <c r="B83" s="253" t="s">
        <v>193</v>
      </c>
      <c r="C83" s="183">
        <v>0</v>
      </c>
      <c r="D83" s="183">
        <v>0</v>
      </c>
      <c r="E83" s="189" t="e">
        <f t="shared" si="1"/>
        <v>#DIV/0!</v>
      </c>
      <c r="F83" s="189"/>
    </row>
    <row r="84" ht="15" spans="1:6">
      <c r="A84" s="252" t="s">
        <v>194</v>
      </c>
      <c r="B84" s="253" t="s">
        <v>168</v>
      </c>
      <c r="C84" s="183">
        <v>0</v>
      </c>
      <c r="D84" s="183">
        <v>0</v>
      </c>
      <c r="E84" s="189" t="e">
        <f t="shared" si="1"/>
        <v>#DIV/0!</v>
      </c>
      <c r="F84" s="189"/>
    </row>
    <row r="85" ht="15" spans="1:6">
      <c r="A85" s="252" t="s">
        <v>195</v>
      </c>
      <c r="B85" s="253" t="s">
        <v>87</v>
      </c>
      <c r="C85" s="183">
        <v>0</v>
      </c>
      <c r="D85" s="183">
        <v>0</v>
      </c>
      <c r="E85" s="189" t="e">
        <f t="shared" si="1"/>
        <v>#DIV/0!</v>
      </c>
      <c r="F85" s="189"/>
    </row>
    <row r="86" ht="15" spans="1:6">
      <c r="A86" s="252" t="s">
        <v>196</v>
      </c>
      <c r="B86" s="189" t="s">
        <v>197</v>
      </c>
      <c r="C86" s="183">
        <v>0</v>
      </c>
      <c r="D86" s="183">
        <v>0</v>
      </c>
      <c r="E86" s="189" t="e">
        <f t="shared" si="1"/>
        <v>#DIV/0!</v>
      </c>
      <c r="F86" s="189"/>
    </row>
    <row r="87" ht="15" spans="1:6">
      <c r="A87" s="252" t="s">
        <v>198</v>
      </c>
      <c r="B87" s="251" t="s">
        <v>199</v>
      </c>
      <c r="C87" s="183">
        <v>0</v>
      </c>
      <c r="D87" s="183">
        <v>0</v>
      </c>
      <c r="E87" s="189" t="e">
        <f t="shared" si="1"/>
        <v>#DIV/0!</v>
      </c>
      <c r="F87" s="189"/>
    </row>
    <row r="88" ht="15" spans="1:6">
      <c r="A88" s="252" t="s">
        <v>200</v>
      </c>
      <c r="B88" s="251" t="s">
        <v>69</v>
      </c>
      <c r="C88" s="183">
        <v>0</v>
      </c>
      <c r="D88" s="183">
        <v>0</v>
      </c>
      <c r="E88" s="189" t="e">
        <f t="shared" si="1"/>
        <v>#DIV/0!</v>
      </c>
      <c r="F88" s="189"/>
    </row>
    <row r="89" ht="15" spans="1:6">
      <c r="A89" s="252" t="s">
        <v>201</v>
      </c>
      <c r="B89" s="253" t="s">
        <v>71</v>
      </c>
      <c r="C89" s="183">
        <v>0</v>
      </c>
      <c r="D89" s="183">
        <v>0</v>
      </c>
      <c r="E89" s="189" t="e">
        <f t="shared" si="1"/>
        <v>#DIV/0!</v>
      </c>
      <c r="F89" s="189"/>
    </row>
    <row r="90" ht="15" spans="1:6">
      <c r="A90" s="252" t="s">
        <v>202</v>
      </c>
      <c r="B90" s="253" t="s">
        <v>73</v>
      </c>
      <c r="C90" s="183">
        <v>0</v>
      </c>
      <c r="D90" s="183">
        <v>0</v>
      </c>
      <c r="E90" s="189" t="e">
        <f t="shared" si="1"/>
        <v>#DIV/0!</v>
      </c>
      <c r="F90" s="189"/>
    </row>
    <row r="91" ht="15" spans="1:6">
      <c r="A91" s="252" t="s">
        <v>203</v>
      </c>
      <c r="B91" s="251" t="s">
        <v>204</v>
      </c>
      <c r="C91" s="183">
        <v>0</v>
      </c>
      <c r="D91" s="183">
        <v>0</v>
      </c>
      <c r="E91" s="189" t="e">
        <f t="shared" si="1"/>
        <v>#DIV/0!</v>
      </c>
      <c r="F91" s="189"/>
    </row>
    <row r="92" ht="15" spans="1:6">
      <c r="A92" s="252" t="s">
        <v>205</v>
      </c>
      <c r="B92" s="251" t="s">
        <v>206</v>
      </c>
      <c r="C92" s="183">
        <v>0</v>
      </c>
      <c r="D92" s="183">
        <v>0</v>
      </c>
      <c r="E92" s="189" t="e">
        <f t="shared" si="1"/>
        <v>#DIV/0!</v>
      </c>
      <c r="F92" s="189"/>
    </row>
    <row r="93" ht="15" spans="1:6">
      <c r="A93" s="252" t="s">
        <v>207</v>
      </c>
      <c r="B93" s="251" t="s">
        <v>168</v>
      </c>
      <c r="C93" s="183">
        <v>0</v>
      </c>
      <c r="D93" s="183">
        <v>0</v>
      </c>
      <c r="E93" s="189" t="e">
        <f t="shared" si="1"/>
        <v>#DIV/0!</v>
      </c>
      <c r="F93" s="189"/>
    </row>
    <row r="94" ht="15" spans="1:6">
      <c r="A94" s="252" t="s">
        <v>208</v>
      </c>
      <c r="B94" s="251" t="s">
        <v>209</v>
      </c>
      <c r="C94" s="183">
        <v>0</v>
      </c>
      <c r="D94" s="183">
        <v>0</v>
      </c>
      <c r="E94" s="189" t="e">
        <f t="shared" si="1"/>
        <v>#DIV/0!</v>
      </c>
      <c r="F94" s="189"/>
    </row>
    <row r="95" ht="15" spans="1:6">
      <c r="A95" s="252" t="s">
        <v>210</v>
      </c>
      <c r="B95" s="251" t="s">
        <v>211</v>
      </c>
      <c r="C95" s="183">
        <v>0</v>
      </c>
      <c r="D95" s="183">
        <v>0</v>
      </c>
      <c r="E95" s="189" t="e">
        <f t="shared" si="1"/>
        <v>#DIV/0!</v>
      </c>
      <c r="F95" s="189"/>
    </row>
    <row r="96" ht="15" spans="1:6">
      <c r="A96" s="252" t="s">
        <v>212</v>
      </c>
      <c r="B96" s="251" t="s">
        <v>213</v>
      </c>
      <c r="C96" s="183">
        <v>0</v>
      </c>
      <c r="D96" s="183">
        <v>0</v>
      </c>
      <c r="E96" s="189" t="e">
        <f t="shared" si="1"/>
        <v>#DIV/0!</v>
      </c>
      <c r="F96" s="189"/>
    </row>
    <row r="97" ht="15" spans="1:6">
      <c r="A97" s="252" t="s">
        <v>214</v>
      </c>
      <c r="B97" s="251" t="s">
        <v>215</v>
      </c>
      <c r="C97" s="183">
        <v>0</v>
      </c>
      <c r="D97" s="183">
        <v>0</v>
      </c>
      <c r="E97" s="189" t="e">
        <f t="shared" si="1"/>
        <v>#DIV/0!</v>
      </c>
      <c r="F97" s="189"/>
    </row>
    <row r="98" ht="15" spans="1:6">
      <c r="A98" s="252" t="s">
        <v>216</v>
      </c>
      <c r="B98" s="253" t="s">
        <v>87</v>
      </c>
      <c r="C98" s="183">
        <v>0</v>
      </c>
      <c r="D98" s="183">
        <v>0</v>
      </c>
      <c r="E98" s="189" t="e">
        <f t="shared" si="1"/>
        <v>#DIV/0!</v>
      </c>
      <c r="F98" s="189"/>
    </row>
    <row r="99" ht="15" spans="1:6">
      <c r="A99" s="252" t="s">
        <v>217</v>
      </c>
      <c r="B99" s="253" t="s">
        <v>218</v>
      </c>
      <c r="C99" s="183">
        <v>0</v>
      </c>
      <c r="D99" s="183">
        <v>0</v>
      </c>
      <c r="E99" s="189" t="e">
        <f t="shared" si="1"/>
        <v>#DIV/0!</v>
      </c>
      <c r="F99" s="189"/>
    </row>
    <row r="100" ht="15" spans="1:6">
      <c r="A100" s="252" t="s">
        <v>219</v>
      </c>
      <c r="B100" s="371" t="s">
        <v>220</v>
      </c>
      <c r="C100" s="183">
        <v>2613</v>
      </c>
      <c r="D100" s="183">
        <v>2635</v>
      </c>
      <c r="E100" s="189">
        <f t="shared" si="1"/>
        <v>1.00841944125526</v>
      </c>
      <c r="F100" s="189"/>
    </row>
    <row r="101" ht="15" spans="1:6">
      <c r="A101" s="252" t="s">
        <v>221</v>
      </c>
      <c r="B101" s="251" t="s">
        <v>69</v>
      </c>
      <c r="C101" s="183">
        <v>2011</v>
      </c>
      <c r="D101" s="183">
        <v>2020</v>
      </c>
      <c r="E101" s="189">
        <f t="shared" si="1"/>
        <v>1.00447538538041</v>
      </c>
      <c r="F101" s="189"/>
    </row>
    <row r="102" ht="15" spans="1:6">
      <c r="A102" s="252" t="s">
        <v>222</v>
      </c>
      <c r="B102" s="251" t="s">
        <v>71</v>
      </c>
      <c r="C102" s="183">
        <v>0</v>
      </c>
      <c r="D102" s="183">
        <v>0</v>
      </c>
      <c r="E102" s="189" t="e">
        <f t="shared" si="1"/>
        <v>#DIV/0!</v>
      </c>
      <c r="F102" s="189"/>
    </row>
    <row r="103" ht="15" spans="1:6">
      <c r="A103" s="252" t="s">
        <v>223</v>
      </c>
      <c r="B103" s="251" t="s">
        <v>73</v>
      </c>
      <c r="C103" s="183">
        <v>0</v>
      </c>
      <c r="D103" s="183">
        <v>0</v>
      </c>
      <c r="E103" s="189" t="e">
        <f t="shared" si="1"/>
        <v>#DIV/0!</v>
      </c>
      <c r="F103" s="189"/>
    </row>
    <row r="104" ht="15" spans="1:6">
      <c r="A104" s="252" t="s">
        <v>224</v>
      </c>
      <c r="B104" s="253" t="s">
        <v>225</v>
      </c>
      <c r="C104" s="183">
        <v>365</v>
      </c>
      <c r="D104" s="183">
        <v>370</v>
      </c>
      <c r="E104" s="189">
        <f t="shared" si="1"/>
        <v>1.01369863013699</v>
      </c>
      <c r="F104" s="189"/>
    </row>
    <row r="105" ht="15" spans="1:6">
      <c r="A105" s="252" t="s">
        <v>226</v>
      </c>
      <c r="B105" s="253" t="s">
        <v>227</v>
      </c>
      <c r="C105" s="183">
        <v>0</v>
      </c>
      <c r="D105" s="183">
        <v>0</v>
      </c>
      <c r="E105" s="189" t="e">
        <f t="shared" si="1"/>
        <v>#DIV/0!</v>
      </c>
      <c r="F105" s="189"/>
    </row>
    <row r="106" ht="15" spans="1:6">
      <c r="A106" s="252" t="s">
        <v>228</v>
      </c>
      <c r="B106" s="253" t="s">
        <v>229</v>
      </c>
      <c r="C106" s="183">
        <v>52</v>
      </c>
      <c r="D106" s="183">
        <v>55</v>
      </c>
      <c r="E106" s="189">
        <f t="shared" si="1"/>
        <v>1.05769230769231</v>
      </c>
      <c r="F106" s="189"/>
    </row>
    <row r="107" ht="15" spans="1:6">
      <c r="A107" s="252" t="s">
        <v>230</v>
      </c>
      <c r="B107" s="251" t="s">
        <v>87</v>
      </c>
      <c r="C107" s="183">
        <v>0</v>
      </c>
      <c r="D107" s="183">
        <v>0</v>
      </c>
      <c r="E107" s="189" t="e">
        <f t="shared" si="1"/>
        <v>#DIV/0!</v>
      </c>
      <c r="F107" s="189"/>
    </row>
    <row r="108" ht="15" spans="1:6">
      <c r="A108" s="252" t="s">
        <v>231</v>
      </c>
      <c r="B108" s="251" t="s">
        <v>232</v>
      </c>
      <c r="C108" s="183">
        <v>185</v>
      </c>
      <c r="D108" s="183">
        <v>190</v>
      </c>
      <c r="E108" s="189">
        <f t="shared" si="1"/>
        <v>1.02702702702703</v>
      </c>
      <c r="F108" s="189"/>
    </row>
    <row r="109" ht="15" spans="1:6">
      <c r="A109" s="252" t="s">
        <v>233</v>
      </c>
      <c r="B109" s="189" t="s">
        <v>234</v>
      </c>
      <c r="C109" s="183">
        <v>1315</v>
      </c>
      <c r="D109" s="183">
        <v>1332</v>
      </c>
      <c r="E109" s="189">
        <f t="shared" si="1"/>
        <v>1.01292775665399</v>
      </c>
      <c r="F109" s="189"/>
    </row>
    <row r="110" ht="15" spans="1:6">
      <c r="A110" s="252" t="s">
        <v>235</v>
      </c>
      <c r="B110" s="251" t="s">
        <v>69</v>
      </c>
      <c r="C110" s="183">
        <v>388</v>
      </c>
      <c r="D110" s="183">
        <v>390</v>
      </c>
      <c r="E110" s="189">
        <f t="shared" si="1"/>
        <v>1.00515463917526</v>
      </c>
      <c r="F110" s="189"/>
    </row>
    <row r="111" ht="15" spans="1:6">
      <c r="A111" s="252" t="s">
        <v>236</v>
      </c>
      <c r="B111" s="251" t="s">
        <v>71</v>
      </c>
      <c r="C111" s="183">
        <v>2</v>
      </c>
      <c r="D111" s="183">
        <v>2</v>
      </c>
      <c r="E111" s="189">
        <f t="shared" si="1"/>
        <v>1</v>
      </c>
      <c r="F111" s="189"/>
    </row>
    <row r="112" ht="15" spans="1:6">
      <c r="A112" s="252" t="s">
        <v>237</v>
      </c>
      <c r="B112" s="251" t="s">
        <v>73</v>
      </c>
      <c r="C112" s="183">
        <v>0</v>
      </c>
      <c r="D112" s="183">
        <v>0</v>
      </c>
      <c r="E112" s="189" t="e">
        <f t="shared" si="1"/>
        <v>#DIV/0!</v>
      </c>
      <c r="F112" s="189"/>
    </row>
    <row r="113" ht="15" spans="1:6">
      <c r="A113" s="252" t="s">
        <v>238</v>
      </c>
      <c r="B113" s="253" t="s">
        <v>239</v>
      </c>
      <c r="C113" s="183">
        <v>0</v>
      </c>
      <c r="D113" s="183">
        <v>0</v>
      </c>
      <c r="E113" s="189" t="e">
        <f t="shared" si="1"/>
        <v>#DIV/0!</v>
      </c>
      <c r="F113" s="189"/>
    </row>
    <row r="114" ht="15" spans="1:6">
      <c r="A114" s="252" t="s">
        <v>240</v>
      </c>
      <c r="B114" s="253" t="s">
        <v>241</v>
      </c>
      <c r="C114" s="183">
        <v>0</v>
      </c>
      <c r="D114" s="183">
        <v>0</v>
      </c>
      <c r="E114" s="189" t="e">
        <f t="shared" si="1"/>
        <v>#DIV/0!</v>
      </c>
      <c r="F114" s="189"/>
    </row>
    <row r="115" ht="15" spans="1:6">
      <c r="A115" s="252" t="s">
        <v>242</v>
      </c>
      <c r="B115" s="253" t="s">
        <v>243</v>
      </c>
      <c r="C115" s="183">
        <v>0</v>
      </c>
      <c r="D115" s="183">
        <v>0</v>
      </c>
      <c r="E115" s="189" t="e">
        <f t="shared" si="1"/>
        <v>#DIV/0!</v>
      </c>
      <c r="F115" s="189"/>
    </row>
    <row r="116" ht="15" spans="1:6">
      <c r="A116" s="252" t="s">
        <v>244</v>
      </c>
      <c r="B116" s="251" t="s">
        <v>245</v>
      </c>
      <c r="C116" s="183">
        <v>0</v>
      </c>
      <c r="D116" s="183">
        <v>0</v>
      </c>
      <c r="E116" s="189" t="e">
        <f t="shared" si="1"/>
        <v>#DIV/0!</v>
      </c>
      <c r="F116" s="189"/>
    </row>
    <row r="117" ht="15" spans="1:6">
      <c r="A117" s="252" t="s">
        <v>246</v>
      </c>
      <c r="B117" s="251" t="s">
        <v>247</v>
      </c>
      <c r="C117" s="183">
        <v>275</v>
      </c>
      <c r="D117" s="183">
        <v>280</v>
      </c>
      <c r="E117" s="189">
        <f t="shared" si="1"/>
        <v>1.01818181818182</v>
      </c>
      <c r="F117" s="189"/>
    </row>
    <row r="118" ht="15" spans="1:6">
      <c r="A118" s="252" t="s">
        <v>248</v>
      </c>
      <c r="B118" s="251" t="s">
        <v>87</v>
      </c>
      <c r="C118" s="183">
        <v>136</v>
      </c>
      <c r="D118" s="183">
        <v>140</v>
      </c>
      <c r="E118" s="189">
        <f t="shared" si="1"/>
        <v>1.02941176470588</v>
      </c>
      <c r="F118" s="189"/>
    </row>
    <row r="119" ht="15" spans="1:6">
      <c r="A119" s="252" t="s">
        <v>249</v>
      </c>
      <c r="B119" s="253" t="s">
        <v>250</v>
      </c>
      <c r="C119" s="183">
        <v>514</v>
      </c>
      <c r="D119" s="183">
        <v>520</v>
      </c>
      <c r="E119" s="189">
        <f t="shared" si="1"/>
        <v>1.01167315175097</v>
      </c>
      <c r="F119" s="189"/>
    </row>
    <row r="120" ht="15" spans="1:6">
      <c r="A120" s="252" t="s">
        <v>251</v>
      </c>
      <c r="B120" s="253" t="s">
        <v>252</v>
      </c>
      <c r="C120" s="183">
        <v>76</v>
      </c>
      <c r="D120" s="183">
        <v>79</v>
      </c>
      <c r="E120" s="189">
        <f t="shared" si="1"/>
        <v>1.03947368421053</v>
      </c>
      <c r="F120" s="189"/>
    </row>
    <row r="121" ht="15" spans="1:6">
      <c r="A121" s="252" t="s">
        <v>253</v>
      </c>
      <c r="B121" s="253" t="s">
        <v>69</v>
      </c>
      <c r="C121" s="183">
        <v>0</v>
      </c>
      <c r="D121" s="183">
        <v>0</v>
      </c>
      <c r="E121" s="189" t="e">
        <f t="shared" si="1"/>
        <v>#DIV/0!</v>
      </c>
      <c r="F121" s="189"/>
    </row>
    <row r="122" ht="15" spans="1:6">
      <c r="A122" s="252" t="s">
        <v>254</v>
      </c>
      <c r="B122" s="189" t="s">
        <v>71</v>
      </c>
      <c r="C122" s="183">
        <v>0</v>
      </c>
      <c r="D122" s="183">
        <v>0</v>
      </c>
      <c r="E122" s="189" t="e">
        <f t="shared" si="1"/>
        <v>#DIV/0!</v>
      </c>
      <c r="F122" s="189"/>
    </row>
    <row r="123" ht="15" spans="1:6">
      <c r="A123" s="252" t="s">
        <v>255</v>
      </c>
      <c r="B123" s="251" t="s">
        <v>73</v>
      </c>
      <c r="C123" s="183">
        <v>0</v>
      </c>
      <c r="D123" s="183">
        <v>0</v>
      </c>
      <c r="E123" s="189" t="e">
        <f t="shared" si="1"/>
        <v>#DIV/0!</v>
      </c>
      <c r="F123" s="189"/>
    </row>
    <row r="124" ht="15" spans="1:6">
      <c r="A124" s="252" t="s">
        <v>256</v>
      </c>
      <c r="B124" s="251" t="s">
        <v>257</v>
      </c>
      <c r="C124" s="183">
        <v>0</v>
      </c>
      <c r="D124" s="183">
        <v>0</v>
      </c>
      <c r="E124" s="189" t="e">
        <f t="shared" si="1"/>
        <v>#DIV/0!</v>
      </c>
      <c r="F124" s="189"/>
    </row>
    <row r="125" ht="15" spans="1:6">
      <c r="A125" s="252" t="s">
        <v>258</v>
      </c>
      <c r="B125" s="251" t="s">
        <v>259</v>
      </c>
      <c r="C125" s="183">
        <v>0</v>
      </c>
      <c r="D125" s="183">
        <v>0</v>
      </c>
      <c r="E125" s="189" t="e">
        <f t="shared" si="1"/>
        <v>#DIV/0!</v>
      </c>
      <c r="F125" s="189"/>
    </row>
    <row r="126" ht="15" spans="1:6">
      <c r="A126" s="252" t="s">
        <v>260</v>
      </c>
      <c r="B126" s="253" t="s">
        <v>261</v>
      </c>
      <c r="C126" s="183">
        <v>0</v>
      </c>
      <c r="D126" s="183">
        <v>0</v>
      </c>
      <c r="E126" s="189" t="e">
        <f t="shared" si="1"/>
        <v>#DIV/0!</v>
      </c>
      <c r="F126" s="189"/>
    </row>
    <row r="127" ht="15" spans="1:6">
      <c r="A127" s="252" t="s">
        <v>262</v>
      </c>
      <c r="B127" s="251" t="s">
        <v>263</v>
      </c>
      <c r="C127" s="183">
        <v>72</v>
      </c>
      <c r="D127" s="183">
        <v>75</v>
      </c>
      <c r="E127" s="189">
        <f t="shared" si="1"/>
        <v>1.04166666666667</v>
      </c>
      <c r="F127" s="189"/>
    </row>
    <row r="128" ht="15" spans="1:6">
      <c r="A128" s="252" t="s">
        <v>264</v>
      </c>
      <c r="B128" s="251" t="s">
        <v>265</v>
      </c>
      <c r="C128" s="183">
        <v>0</v>
      </c>
      <c r="D128" s="183">
        <v>0</v>
      </c>
      <c r="E128" s="189" t="e">
        <f t="shared" si="1"/>
        <v>#DIV/0!</v>
      </c>
      <c r="F128" s="189"/>
    </row>
    <row r="129" ht="15" spans="1:6">
      <c r="A129" s="252" t="s">
        <v>266</v>
      </c>
      <c r="B129" s="251" t="s">
        <v>267</v>
      </c>
      <c r="C129" s="183">
        <v>0</v>
      </c>
      <c r="D129" s="183">
        <v>0</v>
      </c>
      <c r="E129" s="189" t="e">
        <f t="shared" si="1"/>
        <v>#DIV/0!</v>
      </c>
      <c r="F129" s="189"/>
    </row>
    <row r="130" ht="15" spans="1:6">
      <c r="A130" s="252" t="s">
        <v>268</v>
      </c>
      <c r="B130" s="251" t="s">
        <v>87</v>
      </c>
      <c r="C130" s="183">
        <v>0</v>
      </c>
      <c r="D130" s="183">
        <v>0</v>
      </c>
      <c r="E130" s="189" t="e">
        <f t="shared" si="1"/>
        <v>#DIV/0!</v>
      </c>
      <c r="F130" s="189"/>
    </row>
    <row r="131" ht="15" spans="1:6">
      <c r="A131" s="252" t="s">
        <v>269</v>
      </c>
      <c r="B131" s="251" t="s">
        <v>270</v>
      </c>
      <c r="C131" s="183">
        <v>4</v>
      </c>
      <c r="D131" s="183">
        <v>4</v>
      </c>
      <c r="E131" s="189">
        <f t="shared" si="1"/>
        <v>1</v>
      </c>
      <c r="F131" s="189"/>
    </row>
    <row r="132" ht="15" spans="1:6">
      <c r="A132" s="252" t="s">
        <v>271</v>
      </c>
      <c r="B132" s="251" t="s">
        <v>272</v>
      </c>
      <c r="C132" s="183">
        <v>217</v>
      </c>
      <c r="D132" s="183">
        <v>225</v>
      </c>
      <c r="E132" s="189">
        <f t="shared" si="1"/>
        <v>1.036866359447</v>
      </c>
      <c r="F132" s="189"/>
    </row>
    <row r="133" ht="15" spans="1:6">
      <c r="A133" s="252" t="s">
        <v>273</v>
      </c>
      <c r="B133" s="251" t="s">
        <v>69</v>
      </c>
      <c r="C133" s="183">
        <v>0</v>
      </c>
      <c r="D133" s="183">
        <v>0</v>
      </c>
      <c r="E133" s="189" t="e">
        <f t="shared" si="1"/>
        <v>#DIV/0!</v>
      </c>
      <c r="F133" s="189"/>
    </row>
    <row r="134" ht="15" spans="1:6">
      <c r="A134" s="252" t="s">
        <v>274</v>
      </c>
      <c r="B134" s="251" t="s">
        <v>71</v>
      </c>
      <c r="C134" s="183">
        <v>0</v>
      </c>
      <c r="D134" s="183">
        <v>0</v>
      </c>
      <c r="E134" s="189" t="e">
        <f t="shared" ref="E134:E197" si="2">D134/C134</f>
        <v>#DIV/0!</v>
      </c>
      <c r="F134" s="189"/>
    </row>
    <row r="135" ht="15" spans="1:6">
      <c r="A135" s="252" t="s">
        <v>275</v>
      </c>
      <c r="B135" s="253" t="s">
        <v>73</v>
      </c>
      <c r="C135" s="183">
        <v>0</v>
      </c>
      <c r="D135" s="183">
        <v>0</v>
      </c>
      <c r="E135" s="189" t="e">
        <f t="shared" si="2"/>
        <v>#DIV/0!</v>
      </c>
      <c r="F135" s="189"/>
    </row>
    <row r="136" ht="15" spans="1:6">
      <c r="A136" s="252" t="s">
        <v>276</v>
      </c>
      <c r="B136" s="253" t="s">
        <v>277</v>
      </c>
      <c r="C136" s="183">
        <v>145</v>
      </c>
      <c r="D136" s="183">
        <v>150</v>
      </c>
      <c r="E136" s="189">
        <f t="shared" si="2"/>
        <v>1.03448275862069</v>
      </c>
      <c r="F136" s="189"/>
    </row>
    <row r="137" ht="15" spans="1:6">
      <c r="A137" s="252" t="s">
        <v>278</v>
      </c>
      <c r="B137" s="253" t="s">
        <v>87</v>
      </c>
      <c r="C137" s="183">
        <v>0</v>
      </c>
      <c r="D137" s="183">
        <v>0</v>
      </c>
      <c r="E137" s="189" t="e">
        <f t="shared" si="2"/>
        <v>#DIV/0!</v>
      </c>
      <c r="F137" s="189"/>
    </row>
    <row r="138" ht="15" spans="1:6">
      <c r="A138" s="252" t="s">
        <v>279</v>
      </c>
      <c r="B138" s="189" t="s">
        <v>280</v>
      </c>
      <c r="C138" s="183">
        <v>72</v>
      </c>
      <c r="D138" s="183">
        <v>75</v>
      </c>
      <c r="E138" s="189">
        <f t="shared" si="2"/>
        <v>1.04166666666667</v>
      </c>
      <c r="F138" s="189"/>
    </row>
    <row r="139" ht="15" spans="1:6">
      <c r="A139" s="252" t="s">
        <v>281</v>
      </c>
      <c r="B139" s="251" t="s">
        <v>282</v>
      </c>
      <c r="C139" s="183">
        <v>0</v>
      </c>
      <c r="D139" s="183">
        <v>0</v>
      </c>
      <c r="E139" s="189" t="e">
        <f t="shared" si="2"/>
        <v>#DIV/0!</v>
      </c>
      <c r="F139" s="189"/>
    </row>
    <row r="140" ht="15" spans="1:6">
      <c r="A140" s="252" t="s">
        <v>283</v>
      </c>
      <c r="B140" s="251" t="s">
        <v>69</v>
      </c>
      <c r="C140" s="183">
        <v>0</v>
      </c>
      <c r="D140" s="183">
        <v>0</v>
      </c>
      <c r="E140" s="189" t="e">
        <f t="shared" si="2"/>
        <v>#DIV/0!</v>
      </c>
      <c r="F140" s="189"/>
    </row>
    <row r="141" ht="15" spans="1:6">
      <c r="A141" s="252" t="s">
        <v>284</v>
      </c>
      <c r="B141" s="253" t="s">
        <v>71</v>
      </c>
      <c r="C141" s="183">
        <v>0</v>
      </c>
      <c r="D141" s="183">
        <v>0</v>
      </c>
      <c r="E141" s="189" t="e">
        <f t="shared" si="2"/>
        <v>#DIV/0!</v>
      </c>
      <c r="F141" s="189"/>
    </row>
    <row r="142" ht="15" spans="1:6">
      <c r="A142" s="252" t="s">
        <v>285</v>
      </c>
      <c r="B142" s="253" t="s">
        <v>73</v>
      </c>
      <c r="C142" s="183">
        <v>0</v>
      </c>
      <c r="D142" s="183">
        <v>0</v>
      </c>
      <c r="E142" s="189" t="e">
        <f t="shared" si="2"/>
        <v>#DIV/0!</v>
      </c>
      <c r="F142" s="189"/>
    </row>
    <row r="143" ht="15" spans="1:6">
      <c r="A143" s="252" t="s">
        <v>286</v>
      </c>
      <c r="B143" s="253" t="s">
        <v>287</v>
      </c>
      <c r="C143" s="183">
        <v>0</v>
      </c>
      <c r="D143" s="183">
        <v>0</v>
      </c>
      <c r="E143" s="189" t="e">
        <f t="shared" si="2"/>
        <v>#DIV/0!</v>
      </c>
      <c r="F143" s="189"/>
    </row>
    <row r="144" ht="15" spans="1:6">
      <c r="A144" s="252" t="s">
        <v>288</v>
      </c>
      <c r="B144" s="189" t="s">
        <v>289</v>
      </c>
      <c r="C144" s="183">
        <v>0</v>
      </c>
      <c r="D144" s="183">
        <v>0</v>
      </c>
      <c r="E144" s="189" t="e">
        <f t="shared" si="2"/>
        <v>#DIV/0!</v>
      </c>
      <c r="F144" s="189"/>
    </row>
    <row r="145" ht="15" spans="1:6">
      <c r="A145" s="252" t="s">
        <v>290</v>
      </c>
      <c r="B145" s="251" t="s">
        <v>87</v>
      </c>
      <c r="C145" s="183">
        <v>0</v>
      </c>
      <c r="D145" s="183">
        <v>0</v>
      </c>
      <c r="E145" s="189" t="e">
        <f t="shared" si="2"/>
        <v>#DIV/0!</v>
      </c>
      <c r="F145" s="189"/>
    </row>
    <row r="146" ht="15" spans="1:6">
      <c r="A146" s="252" t="s">
        <v>291</v>
      </c>
      <c r="B146" s="251" t="s">
        <v>292</v>
      </c>
      <c r="C146" s="183">
        <v>0</v>
      </c>
      <c r="D146" s="183">
        <v>0</v>
      </c>
      <c r="E146" s="189" t="e">
        <f t="shared" si="2"/>
        <v>#DIV/0!</v>
      </c>
      <c r="F146" s="189"/>
    </row>
    <row r="147" ht="15" spans="1:6">
      <c r="A147" s="252" t="s">
        <v>293</v>
      </c>
      <c r="B147" s="253" t="s">
        <v>294</v>
      </c>
      <c r="C147" s="183">
        <v>265</v>
      </c>
      <c r="D147" s="183">
        <v>277</v>
      </c>
      <c r="E147" s="189">
        <f t="shared" si="2"/>
        <v>1.04528301886792</v>
      </c>
      <c r="F147" s="189"/>
    </row>
    <row r="148" ht="15" spans="1:6">
      <c r="A148" s="252" t="s">
        <v>295</v>
      </c>
      <c r="B148" s="253" t="s">
        <v>69</v>
      </c>
      <c r="C148" s="183">
        <v>55</v>
      </c>
      <c r="D148" s="183">
        <v>55</v>
      </c>
      <c r="E148" s="189">
        <f t="shared" si="2"/>
        <v>1</v>
      </c>
      <c r="F148" s="189"/>
    </row>
    <row r="149" ht="15" spans="1:6">
      <c r="A149" s="252" t="s">
        <v>296</v>
      </c>
      <c r="B149" s="253" t="s">
        <v>71</v>
      </c>
      <c r="C149" s="183">
        <v>0</v>
      </c>
      <c r="D149" s="183">
        <v>0</v>
      </c>
      <c r="E149" s="189" t="e">
        <f t="shared" si="2"/>
        <v>#DIV/0!</v>
      </c>
      <c r="F149" s="189"/>
    </row>
    <row r="150" ht="15" spans="1:6">
      <c r="A150" s="252" t="s">
        <v>297</v>
      </c>
      <c r="B150" s="251" t="s">
        <v>73</v>
      </c>
      <c r="C150" s="183">
        <v>0</v>
      </c>
      <c r="D150" s="183">
        <v>0</v>
      </c>
      <c r="E150" s="189" t="e">
        <f t="shared" si="2"/>
        <v>#DIV/0!</v>
      </c>
      <c r="F150" s="189"/>
    </row>
    <row r="151" ht="15" spans="1:6">
      <c r="A151" s="252" t="s">
        <v>298</v>
      </c>
      <c r="B151" s="369" t="s">
        <v>299</v>
      </c>
      <c r="C151" s="183">
        <v>122</v>
      </c>
      <c r="D151" s="183">
        <v>132</v>
      </c>
      <c r="E151" s="189">
        <f t="shared" si="2"/>
        <v>1.08196721311475</v>
      </c>
      <c r="F151" s="189"/>
    </row>
    <row r="152" ht="15" spans="1:6">
      <c r="A152" s="252" t="s">
        <v>300</v>
      </c>
      <c r="B152" s="251" t="s">
        <v>301</v>
      </c>
      <c r="C152" s="183">
        <v>88</v>
      </c>
      <c r="D152" s="183">
        <v>90</v>
      </c>
      <c r="E152" s="189">
        <f t="shared" si="2"/>
        <v>1.02272727272727</v>
      </c>
      <c r="F152" s="189"/>
    </row>
    <row r="153" ht="15" spans="1:6">
      <c r="A153" s="252" t="s">
        <v>302</v>
      </c>
      <c r="B153" s="253" t="s">
        <v>303</v>
      </c>
      <c r="C153" s="183">
        <v>132</v>
      </c>
      <c r="D153" s="183">
        <v>135</v>
      </c>
      <c r="E153" s="189">
        <f t="shared" si="2"/>
        <v>1.02272727272727</v>
      </c>
      <c r="F153" s="189"/>
    </row>
    <row r="154" ht="15" spans="1:6">
      <c r="A154" s="252" t="s">
        <v>304</v>
      </c>
      <c r="B154" s="253" t="s">
        <v>69</v>
      </c>
      <c r="C154" s="183">
        <v>132</v>
      </c>
      <c r="D154" s="183">
        <v>135</v>
      </c>
      <c r="E154" s="189">
        <f t="shared" si="2"/>
        <v>1.02272727272727</v>
      </c>
      <c r="F154" s="189"/>
    </row>
    <row r="155" ht="15" spans="1:6">
      <c r="A155" s="252" t="s">
        <v>305</v>
      </c>
      <c r="B155" s="253" t="s">
        <v>71</v>
      </c>
      <c r="C155" s="183">
        <v>0</v>
      </c>
      <c r="D155" s="183">
        <v>0</v>
      </c>
      <c r="E155" s="189" t="e">
        <f t="shared" si="2"/>
        <v>#DIV/0!</v>
      </c>
      <c r="F155" s="189"/>
    </row>
    <row r="156" ht="15" spans="1:6">
      <c r="A156" s="252" t="s">
        <v>306</v>
      </c>
      <c r="B156" s="189" t="s">
        <v>73</v>
      </c>
      <c r="C156" s="183">
        <v>0</v>
      </c>
      <c r="D156" s="183">
        <v>0</v>
      </c>
      <c r="E156" s="189" t="e">
        <f t="shared" si="2"/>
        <v>#DIV/0!</v>
      </c>
      <c r="F156" s="189"/>
    </row>
    <row r="157" ht="15" spans="1:6">
      <c r="A157" s="252" t="s">
        <v>307</v>
      </c>
      <c r="B157" s="251" t="s">
        <v>100</v>
      </c>
      <c r="C157" s="183">
        <v>0</v>
      </c>
      <c r="D157" s="183">
        <v>0</v>
      </c>
      <c r="E157" s="189" t="e">
        <f t="shared" si="2"/>
        <v>#DIV/0!</v>
      </c>
      <c r="F157" s="189"/>
    </row>
    <row r="158" ht="15" spans="1:6">
      <c r="A158" s="252" t="s">
        <v>308</v>
      </c>
      <c r="B158" s="251" t="s">
        <v>87</v>
      </c>
      <c r="C158" s="183">
        <v>0</v>
      </c>
      <c r="D158" s="183">
        <v>0</v>
      </c>
      <c r="E158" s="189" t="e">
        <f t="shared" si="2"/>
        <v>#DIV/0!</v>
      </c>
      <c r="F158" s="189"/>
    </row>
    <row r="159" ht="15" spans="1:6">
      <c r="A159" s="252" t="s">
        <v>309</v>
      </c>
      <c r="B159" s="251" t="s">
        <v>310</v>
      </c>
      <c r="C159" s="183">
        <v>0</v>
      </c>
      <c r="D159" s="183">
        <v>0</v>
      </c>
      <c r="E159" s="189" t="e">
        <f t="shared" si="2"/>
        <v>#DIV/0!</v>
      </c>
      <c r="F159" s="189"/>
    </row>
    <row r="160" ht="15" spans="1:6">
      <c r="A160" s="252" t="s">
        <v>311</v>
      </c>
      <c r="B160" s="253" t="s">
        <v>312</v>
      </c>
      <c r="C160" s="183">
        <v>550</v>
      </c>
      <c r="D160" s="183">
        <v>562</v>
      </c>
      <c r="E160" s="189">
        <f t="shared" si="2"/>
        <v>1.02181818181818</v>
      </c>
      <c r="F160" s="189"/>
    </row>
    <row r="161" ht="15" spans="1:6">
      <c r="A161" s="252" t="s">
        <v>313</v>
      </c>
      <c r="B161" s="253" t="s">
        <v>69</v>
      </c>
      <c r="C161" s="183">
        <v>412</v>
      </c>
      <c r="D161" s="183">
        <v>420</v>
      </c>
      <c r="E161" s="189">
        <f t="shared" si="2"/>
        <v>1.01941747572816</v>
      </c>
      <c r="F161" s="189"/>
    </row>
    <row r="162" ht="15" spans="1:6">
      <c r="A162" s="252" t="s">
        <v>314</v>
      </c>
      <c r="B162" s="253" t="s">
        <v>71</v>
      </c>
      <c r="C162" s="183">
        <v>2</v>
      </c>
      <c r="D162" s="183">
        <v>2</v>
      </c>
      <c r="E162" s="189">
        <f t="shared" si="2"/>
        <v>1</v>
      </c>
      <c r="F162" s="189"/>
    </row>
    <row r="163" ht="15" spans="1:6">
      <c r="A163" s="252" t="s">
        <v>315</v>
      </c>
      <c r="B163" s="251" t="s">
        <v>73</v>
      </c>
      <c r="C163" s="183">
        <v>0</v>
      </c>
      <c r="D163" s="183">
        <v>0</v>
      </c>
      <c r="E163" s="189" t="e">
        <f t="shared" si="2"/>
        <v>#DIV/0!</v>
      </c>
      <c r="F163" s="189"/>
    </row>
    <row r="164" ht="15" spans="1:6">
      <c r="A164" s="252" t="s">
        <v>316</v>
      </c>
      <c r="B164" s="251" t="s">
        <v>317</v>
      </c>
      <c r="C164" s="183">
        <v>66</v>
      </c>
      <c r="D164" s="183">
        <v>68</v>
      </c>
      <c r="E164" s="189">
        <f t="shared" si="2"/>
        <v>1.03030303030303</v>
      </c>
      <c r="F164" s="189"/>
    </row>
    <row r="165" ht="15" spans="1:6">
      <c r="A165" s="252" t="s">
        <v>318</v>
      </c>
      <c r="B165" s="253" t="s">
        <v>87</v>
      </c>
      <c r="C165" s="183">
        <v>0</v>
      </c>
      <c r="D165" s="183">
        <v>0</v>
      </c>
      <c r="E165" s="189" t="e">
        <f t="shared" si="2"/>
        <v>#DIV/0!</v>
      </c>
      <c r="F165" s="189"/>
    </row>
    <row r="166" ht="15" spans="1:6">
      <c r="A166" s="252" t="s">
        <v>319</v>
      </c>
      <c r="B166" s="253" t="s">
        <v>320</v>
      </c>
      <c r="C166" s="183">
        <v>70</v>
      </c>
      <c r="D166" s="183">
        <v>72</v>
      </c>
      <c r="E166" s="189">
        <f t="shared" si="2"/>
        <v>1.02857142857143</v>
      </c>
      <c r="F166" s="189"/>
    </row>
    <row r="167" ht="15" spans="1:6">
      <c r="A167" s="252" t="s">
        <v>321</v>
      </c>
      <c r="B167" s="253" t="s">
        <v>322</v>
      </c>
      <c r="C167" s="183">
        <v>2003</v>
      </c>
      <c r="D167" s="183">
        <v>2030</v>
      </c>
      <c r="E167" s="189">
        <f t="shared" si="2"/>
        <v>1.01347978032951</v>
      </c>
      <c r="F167" s="189"/>
    </row>
    <row r="168" ht="15" spans="1:6">
      <c r="A168" s="252" t="s">
        <v>323</v>
      </c>
      <c r="B168" s="253" t="s">
        <v>69</v>
      </c>
      <c r="C168" s="183">
        <v>1280</v>
      </c>
      <c r="D168" s="183">
        <v>1300</v>
      </c>
      <c r="E168" s="189">
        <f t="shared" si="2"/>
        <v>1.015625</v>
      </c>
      <c r="F168" s="189"/>
    </row>
    <row r="169" ht="15" spans="1:6">
      <c r="A169" s="252" t="s">
        <v>324</v>
      </c>
      <c r="B169" s="251" t="s">
        <v>71</v>
      </c>
      <c r="C169" s="183">
        <v>0</v>
      </c>
      <c r="D169" s="183">
        <v>0</v>
      </c>
      <c r="E169" s="189" t="e">
        <f t="shared" si="2"/>
        <v>#DIV/0!</v>
      </c>
      <c r="F169" s="189"/>
    </row>
    <row r="170" ht="15" spans="1:6">
      <c r="A170" s="252" t="s">
        <v>325</v>
      </c>
      <c r="B170" s="251" t="s">
        <v>73</v>
      </c>
      <c r="C170" s="183">
        <v>32</v>
      </c>
      <c r="D170" s="183">
        <v>34</v>
      </c>
      <c r="E170" s="189">
        <f t="shared" si="2"/>
        <v>1.0625</v>
      </c>
      <c r="F170" s="189"/>
    </row>
    <row r="171" ht="15" spans="1:6">
      <c r="A171" s="252" t="s">
        <v>326</v>
      </c>
      <c r="B171" s="251" t="s">
        <v>327</v>
      </c>
      <c r="C171" s="183">
        <v>25</v>
      </c>
      <c r="D171" s="183">
        <v>26</v>
      </c>
      <c r="E171" s="189">
        <f t="shared" si="2"/>
        <v>1.04</v>
      </c>
      <c r="F171" s="189"/>
    </row>
    <row r="172" ht="15" spans="1:6">
      <c r="A172" s="252" t="s">
        <v>328</v>
      </c>
      <c r="B172" s="253" t="s">
        <v>87</v>
      </c>
      <c r="C172" s="183">
        <v>0</v>
      </c>
      <c r="D172" s="183">
        <v>0</v>
      </c>
      <c r="E172" s="189" t="e">
        <f t="shared" si="2"/>
        <v>#DIV/0!</v>
      </c>
      <c r="F172" s="189"/>
    </row>
    <row r="173" ht="15" spans="1:6">
      <c r="A173" s="252" t="s">
        <v>329</v>
      </c>
      <c r="B173" s="253" t="s">
        <v>330</v>
      </c>
      <c r="C173" s="183">
        <v>666</v>
      </c>
      <c r="D173" s="183">
        <v>670</v>
      </c>
      <c r="E173" s="189">
        <f t="shared" si="2"/>
        <v>1.00600600600601</v>
      </c>
      <c r="F173" s="189"/>
    </row>
    <row r="174" ht="15" spans="1:6">
      <c r="A174" s="252" t="s">
        <v>331</v>
      </c>
      <c r="B174" s="253" t="s">
        <v>332</v>
      </c>
      <c r="C174" s="183">
        <v>2740</v>
      </c>
      <c r="D174" s="183">
        <v>2840</v>
      </c>
      <c r="E174" s="189">
        <f t="shared" si="2"/>
        <v>1.03649635036496</v>
      </c>
      <c r="F174" s="189"/>
    </row>
    <row r="175" ht="15" spans="1:6">
      <c r="A175" s="252" t="s">
        <v>333</v>
      </c>
      <c r="B175" s="251" t="s">
        <v>69</v>
      </c>
      <c r="C175" s="183">
        <v>589</v>
      </c>
      <c r="D175" s="183">
        <v>590</v>
      </c>
      <c r="E175" s="189">
        <f t="shared" si="2"/>
        <v>1.00169779286927</v>
      </c>
      <c r="F175" s="189"/>
    </row>
    <row r="176" ht="15" spans="1:6">
      <c r="A176" s="252" t="s">
        <v>334</v>
      </c>
      <c r="B176" s="251" t="s">
        <v>71</v>
      </c>
      <c r="C176" s="183">
        <v>15</v>
      </c>
      <c r="D176" s="183">
        <v>15</v>
      </c>
      <c r="E176" s="189">
        <f t="shared" si="2"/>
        <v>1</v>
      </c>
      <c r="F176" s="189"/>
    </row>
    <row r="177" ht="15" spans="1:6">
      <c r="A177" s="252" t="s">
        <v>335</v>
      </c>
      <c r="B177" s="251" t="s">
        <v>73</v>
      </c>
      <c r="C177" s="183">
        <v>0</v>
      </c>
      <c r="D177" s="183">
        <v>0</v>
      </c>
      <c r="E177" s="189" t="e">
        <f t="shared" si="2"/>
        <v>#DIV/0!</v>
      </c>
      <c r="F177" s="189"/>
    </row>
    <row r="178" ht="15" spans="1:6">
      <c r="A178" s="252" t="s">
        <v>336</v>
      </c>
      <c r="B178" s="251" t="s">
        <v>337</v>
      </c>
      <c r="C178" s="183">
        <v>182</v>
      </c>
      <c r="D178" s="183">
        <v>185</v>
      </c>
      <c r="E178" s="189">
        <f t="shared" si="2"/>
        <v>1.01648351648352</v>
      </c>
      <c r="F178" s="189"/>
    </row>
    <row r="179" ht="15" spans="1:6">
      <c r="A179" s="252" t="s">
        <v>338</v>
      </c>
      <c r="B179" s="251" t="s">
        <v>87</v>
      </c>
      <c r="C179" s="183">
        <v>0</v>
      </c>
      <c r="D179" s="183">
        <v>0</v>
      </c>
      <c r="E179" s="189" t="e">
        <f t="shared" si="2"/>
        <v>#DIV/0!</v>
      </c>
      <c r="F179" s="189"/>
    </row>
    <row r="180" ht="15" spans="1:6">
      <c r="A180" s="252" t="s">
        <v>339</v>
      </c>
      <c r="B180" s="253" t="s">
        <v>340</v>
      </c>
      <c r="C180" s="183">
        <v>1954</v>
      </c>
      <c r="D180" s="183">
        <v>2050</v>
      </c>
      <c r="E180" s="189">
        <f t="shared" si="2"/>
        <v>1.04912998976459</v>
      </c>
      <c r="F180" s="189"/>
    </row>
    <row r="181" ht="15" spans="1:6">
      <c r="A181" s="252" t="s">
        <v>341</v>
      </c>
      <c r="B181" s="253" t="s">
        <v>342</v>
      </c>
      <c r="C181" s="183">
        <v>850</v>
      </c>
      <c r="D181" s="183">
        <v>855</v>
      </c>
      <c r="E181" s="189">
        <f t="shared" si="2"/>
        <v>1.00588235294118</v>
      </c>
      <c r="F181" s="189"/>
    </row>
    <row r="182" ht="15" spans="1:6">
      <c r="A182" s="252" t="s">
        <v>343</v>
      </c>
      <c r="B182" s="189" t="s">
        <v>69</v>
      </c>
      <c r="C182" s="183">
        <v>263</v>
      </c>
      <c r="D182" s="183">
        <v>265</v>
      </c>
      <c r="E182" s="189">
        <f t="shared" si="2"/>
        <v>1.00760456273764</v>
      </c>
      <c r="F182" s="189"/>
    </row>
    <row r="183" ht="15" spans="1:6">
      <c r="A183" s="252" t="s">
        <v>344</v>
      </c>
      <c r="B183" s="251" t="s">
        <v>71</v>
      </c>
      <c r="C183" s="183">
        <v>0</v>
      </c>
      <c r="D183" s="183">
        <v>0</v>
      </c>
      <c r="E183" s="189" t="e">
        <f t="shared" si="2"/>
        <v>#DIV/0!</v>
      </c>
      <c r="F183" s="189"/>
    </row>
    <row r="184" ht="15" spans="1:6">
      <c r="A184" s="252" t="s">
        <v>345</v>
      </c>
      <c r="B184" s="251" t="s">
        <v>73</v>
      </c>
      <c r="C184" s="183">
        <v>0</v>
      </c>
      <c r="D184" s="183">
        <v>0</v>
      </c>
      <c r="E184" s="189" t="e">
        <f t="shared" si="2"/>
        <v>#DIV/0!</v>
      </c>
      <c r="F184" s="189"/>
    </row>
    <row r="185" ht="15" spans="1:6">
      <c r="A185" s="252" t="s">
        <v>346</v>
      </c>
      <c r="B185" s="251" t="s">
        <v>347</v>
      </c>
      <c r="C185" s="183">
        <v>445</v>
      </c>
      <c r="D185" s="183">
        <v>445</v>
      </c>
      <c r="E185" s="189">
        <f t="shared" si="2"/>
        <v>1</v>
      </c>
      <c r="F185" s="189"/>
    </row>
    <row r="186" ht="15" spans="1:6">
      <c r="A186" s="252" t="s">
        <v>348</v>
      </c>
      <c r="B186" s="251" t="s">
        <v>87</v>
      </c>
      <c r="C186" s="183">
        <v>0</v>
      </c>
      <c r="D186" s="183">
        <v>0</v>
      </c>
      <c r="E186" s="189" t="e">
        <f t="shared" si="2"/>
        <v>#DIV/0!</v>
      </c>
      <c r="F186" s="189"/>
    </row>
    <row r="187" ht="15" spans="1:6">
      <c r="A187" s="252" t="s">
        <v>349</v>
      </c>
      <c r="B187" s="253" t="s">
        <v>350</v>
      </c>
      <c r="C187" s="183">
        <v>142</v>
      </c>
      <c r="D187" s="183">
        <v>145</v>
      </c>
      <c r="E187" s="189">
        <f t="shared" si="2"/>
        <v>1.02112676056338</v>
      </c>
      <c r="F187" s="189"/>
    </row>
    <row r="188" ht="15" spans="1:6">
      <c r="A188" s="252" t="s">
        <v>351</v>
      </c>
      <c r="B188" s="253" t="s">
        <v>352</v>
      </c>
      <c r="C188" s="183">
        <v>325</v>
      </c>
      <c r="D188" s="183">
        <v>337</v>
      </c>
      <c r="E188" s="189">
        <f t="shared" si="2"/>
        <v>1.03692307692308</v>
      </c>
      <c r="F188" s="189"/>
    </row>
    <row r="189" ht="15" spans="1:6">
      <c r="A189" s="252" t="s">
        <v>353</v>
      </c>
      <c r="B189" s="253" t="s">
        <v>69</v>
      </c>
      <c r="C189" s="183">
        <v>308</v>
      </c>
      <c r="D189" s="183">
        <v>320</v>
      </c>
      <c r="E189" s="189">
        <f t="shared" si="2"/>
        <v>1.03896103896104</v>
      </c>
      <c r="F189" s="189"/>
    </row>
    <row r="190" ht="15" spans="1:6">
      <c r="A190" s="252" t="s">
        <v>354</v>
      </c>
      <c r="B190" s="251" t="s">
        <v>71</v>
      </c>
      <c r="C190" s="183">
        <v>0</v>
      </c>
      <c r="D190" s="183">
        <v>0</v>
      </c>
      <c r="E190" s="189" t="e">
        <f t="shared" si="2"/>
        <v>#DIV/0!</v>
      </c>
      <c r="F190" s="189"/>
    </row>
    <row r="191" ht="15" spans="1:6">
      <c r="A191" s="252" t="s">
        <v>355</v>
      </c>
      <c r="B191" s="251" t="s">
        <v>73</v>
      </c>
      <c r="C191" s="183">
        <v>0</v>
      </c>
      <c r="D191" s="183">
        <v>0</v>
      </c>
      <c r="E191" s="189" t="e">
        <f t="shared" si="2"/>
        <v>#DIV/0!</v>
      </c>
      <c r="F191" s="189"/>
    </row>
    <row r="192" ht="15" spans="1:6">
      <c r="A192" s="252" t="s">
        <v>356</v>
      </c>
      <c r="B192" s="251" t="s">
        <v>357</v>
      </c>
      <c r="C192" s="183">
        <v>2</v>
      </c>
      <c r="D192" s="183">
        <v>2</v>
      </c>
      <c r="E192" s="189">
        <f t="shared" si="2"/>
        <v>1</v>
      </c>
      <c r="F192" s="189"/>
    </row>
    <row r="193" ht="15" spans="1:6">
      <c r="A193" s="252" t="s">
        <v>358</v>
      </c>
      <c r="B193" s="251" t="s">
        <v>359</v>
      </c>
      <c r="C193" s="183">
        <v>0</v>
      </c>
      <c r="D193" s="183">
        <v>0</v>
      </c>
      <c r="E193" s="189" t="e">
        <f t="shared" si="2"/>
        <v>#DIV/0!</v>
      </c>
      <c r="F193" s="189"/>
    </row>
    <row r="194" ht="15" spans="1:6">
      <c r="A194" s="252" t="s">
        <v>360</v>
      </c>
      <c r="B194" s="251" t="s">
        <v>87</v>
      </c>
      <c r="C194" s="183">
        <v>0</v>
      </c>
      <c r="D194" s="183">
        <v>0</v>
      </c>
      <c r="E194" s="189" t="e">
        <f t="shared" si="2"/>
        <v>#DIV/0!</v>
      </c>
      <c r="F194" s="231"/>
    </row>
    <row r="195" ht="15" spans="1:6">
      <c r="A195" s="252" t="s">
        <v>361</v>
      </c>
      <c r="B195" s="253" t="s">
        <v>362</v>
      </c>
      <c r="C195" s="183">
        <v>15</v>
      </c>
      <c r="D195" s="183">
        <v>15</v>
      </c>
      <c r="E195" s="189">
        <f t="shared" si="2"/>
        <v>1</v>
      </c>
      <c r="F195" s="231"/>
    </row>
    <row r="196" ht="15" spans="1:6">
      <c r="A196" s="252" t="s">
        <v>363</v>
      </c>
      <c r="B196" s="253" t="s">
        <v>364</v>
      </c>
      <c r="C196" s="183">
        <v>15</v>
      </c>
      <c r="D196" s="183">
        <v>17</v>
      </c>
      <c r="E196" s="189">
        <f t="shared" si="2"/>
        <v>1.13333333333333</v>
      </c>
      <c r="F196" s="231"/>
    </row>
    <row r="197" ht="15" spans="1:6">
      <c r="A197" s="252" t="s">
        <v>365</v>
      </c>
      <c r="B197" s="253" t="s">
        <v>69</v>
      </c>
      <c r="C197" s="183">
        <v>15</v>
      </c>
      <c r="D197" s="183">
        <v>17</v>
      </c>
      <c r="E197" s="189">
        <f t="shared" si="2"/>
        <v>1.13333333333333</v>
      </c>
      <c r="F197" s="189"/>
    </row>
    <row r="198" ht="15" spans="1:6">
      <c r="A198" s="252" t="s">
        <v>366</v>
      </c>
      <c r="B198" s="189" t="s">
        <v>71</v>
      </c>
      <c r="C198" s="183">
        <v>0</v>
      </c>
      <c r="D198" s="183">
        <v>0</v>
      </c>
      <c r="E198" s="189" t="e">
        <f t="shared" ref="E198:E229" si="3">D198/C198</f>
        <v>#DIV/0!</v>
      </c>
      <c r="F198" s="189"/>
    </row>
    <row r="199" ht="15" spans="1:6">
      <c r="A199" s="252" t="s">
        <v>367</v>
      </c>
      <c r="B199" s="251" t="s">
        <v>73</v>
      </c>
      <c r="C199" s="183">
        <v>0</v>
      </c>
      <c r="D199" s="183">
        <v>0</v>
      </c>
      <c r="E199" s="189" t="e">
        <f t="shared" si="3"/>
        <v>#DIV/0!</v>
      </c>
      <c r="F199" s="189"/>
    </row>
    <row r="200" ht="15" spans="1:6">
      <c r="A200" s="252" t="s">
        <v>368</v>
      </c>
      <c r="B200" s="251" t="s">
        <v>87</v>
      </c>
      <c r="C200" s="183">
        <v>0</v>
      </c>
      <c r="D200" s="183">
        <v>0</v>
      </c>
      <c r="E200" s="189" t="e">
        <f t="shared" si="3"/>
        <v>#DIV/0!</v>
      </c>
      <c r="F200" s="189"/>
    </row>
    <row r="201" ht="15" spans="1:6">
      <c r="A201" s="252" t="s">
        <v>369</v>
      </c>
      <c r="B201" s="251" t="s">
        <v>370</v>
      </c>
      <c r="C201" s="183">
        <v>0</v>
      </c>
      <c r="D201" s="183">
        <v>0</v>
      </c>
      <c r="E201" s="189" t="e">
        <f t="shared" si="3"/>
        <v>#DIV/0!</v>
      </c>
      <c r="F201" s="189"/>
    </row>
    <row r="202" ht="15" spans="1:6">
      <c r="A202" s="252" t="s">
        <v>371</v>
      </c>
      <c r="B202" s="253" t="s">
        <v>372</v>
      </c>
      <c r="C202" s="183">
        <v>244</v>
      </c>
      <c r="D202" s="183">
        <v>245</v>
      </c>
      <c r="E202" s="189">
        <f t="shared" si="3"/>
        <v>1.00409836065574</v>
      </c>
      <c r="F202" s="189"/>
    </row>
    <row r="203" ht="15" spans="1:6">
      <c r="A203" s="252" t="s">
        <v>373</v>
      </c>
      <c r="B203" s="253" t="s">
        <v>69</v>
      </c>
      <c r="C203" s="183">
        <v>0</v>
      </c>
      <c r="D203" s="183">
        <v>0</v>
      </c>
      <c r="E203" s="189" t="e">
        <f t="shared" si="3"/>
        <v>#DIV/0!</v>
      </c>
      <c r="F203" s="189"/>
    </row>
    <row r="204" ht="15" spans="1:6">
      <c r="A204" s="252" t="s">
        <v>374</v>
      </c>
      <c r="B204" s="253" t="s">
        <v>71</v>
      </c>
      <c r="C204" s="183">
        <v>44</v>
      </c>
      <c r="D204" s="183">
        <v>45</v>
      </c>
      <c r="E204" s="189">
        <f t="shared" si="3"/>
        <v>1.02272727272727</v>
      </c>
      <c r="F204" s="189"/>
    </row>
    <row r="205" ht="15" spans="1:6">
      <c r="A205" s="252" t="s">
        <v>375</v>
      </c>
      <c r="B205" s="251" t="s">
        <v>73</v>
      </c>
      <c r="C205" s="183">
        <v>78</v>
      </c>
      <c r="D205" s="183">
        <v>78</v>
      </c>
      <c r="E205" s="189">
        <f t="shared" si="3"/>
        <v>1</v>
      </c>
      <c r="F205" s="189"/>
    </row>
    <row r="206" ht="15" spans="1:6">
      <c r="A206" s="252" t="s">
        <v>376</v>
      </c>
      <c r="B206" s="251" t="s">
        <v>87</v>
      </c>
      <c r="C206" s="183">
        <v>0</v>
      </c>
      <c r="D206" s="183">
        <v>0</v>
      </c>
      <c r="E206" s="189" t="e">
        <f t="shared" si="3"/>
        <v>#DIV/0!</v>
      </c>
      <c r="F206" s="189"/>
    </row>
    <row r="207" ht="15" spans="1:6">
      <c r="A207" s="252" t="s">
        <v>377</v>
      </c>
      <c r="B207" s="251" t="s">
        <v>378</v>
      </c>
      <c r="C207" s="183">
        <v>122</v>
      </c>
      <c r="D207" s="183">
        <v>122</v>
      </c>
      <c r="E207" s="189">
        <f t="shared" si="3"/>
        <v>1</v>
      </c>
      <c r="F207" s="189"/>
    </row>
    <row r="208" ht="15" spans="1:6">
      <c r="A208" s="252" t="s">
        <v>379</v>
      </c>
      <c r="B208" s="251" t="s">
        <v>380</v>
      </c>
      <c r="C208" s="183">
        <v>281</v>
      </c>
      <c r="D208" s="183">
        <v>290</v>
      </c>
      <c r="E208" s="189">
        <f t="shared" si="3"/>
        <v>1.03202846975089</v>
      </c>
      <c r="F208" s="189"/>
    </row>
    <row r="209" ht="15" spans="1:6">
      <c r="A209" s="252" t="s">
        <v>381</v>
      </c>
      <c r="B209" s="251" t="s">
        <v>69</v>
      </c>
      <c r="C209" s="183">
        <v>95</v>
      </c>
      <c r="D209" s="183">
        <v>100</v>
      </c>
      <c r="E209" s="189">
        <f t="shared" si="3"/>
        <v>1.05263157894737</v>
      </c>
      <c r="F209" s="189"/>
    </row>
    <row r="210" ht="15" spans="1:6">
      <c r="A210" s="252" t="s">
        <v>382</v>
      </c>
      <c r="B210" s="251" t="s">
        <v>71</v>
      </c>
      <c r="C210" s="183">
        <v>0</v>
      </c>
      <c r="D210" s="183">
        <v>0</v>
      </c>
      <c r="E210" s="189" t="e">
        <f t="shared" si="3"/>
        <v>#DIV/0!</v>
      </c>
      <c r="F210" s="189"/>
    </row>
    <row r="211" ht="15" spans="1:6">
      <c r="A211" s="252" t="s">
        <v>383</v>
      </c>
      <c r="B211" s="251" t="s">
        <v>73</v>
      </c>
      <c r="C211" s="183">
        <v>0</v>
      </c>
      <c r="D211" s="183">
        <v>0</v>
      </c>
      <c r="E211" s="189" t="e">
        <f t="shared" si="3"/>
        <v>#DIV/0!</v>
      </c>
      <c r="F211" s="189"/>
    </row>
    <row r="212" ht="15" spans="1:6">
      <c r="A212" s="252" t="s">
        <v>384</v>
      </c>
      <c r="B212" s="251" t="s">
        <v>385</v>
      </c>
      <c r="C212" s="183">
        <v>98</v>
      </c>
      <c r="D212" s="183">
        <v>100</v>
      </c>
      <c r="E212" s="189">
        <f t="shared" si="3"/>
        <v>1.02040816326531</v>
      </c>
      <c r="F212" s="189"/>
    </row>
    <row r="213" ht="15" spans="1:6">
      <c r="A213" s="252" t="s">
        <v>386</v>
      </c>
      <c r="B213" s="251" t="s">
        <v>87</v>
      </c>
      <c r="C213" s="183">
        <v>0</v>
      </c>
      <c r="D213" s="183">
        <v>0</v>
      </c>
      <c r="E213" s="189" t="e">
        <f t="shared" si="3"/>
        <v>#DIV/0!</v>
      </c>
      <c r="F213" s="189"/>
    </row>
    <row r="214" ht="15" spans="1:6">
      <c r="A214" s="252" t="s">
        <v>387</v>
      </c>
      <c r="B214" s="251" t="s">
        <v>388</v>
      </c>
      <c r="C214" s="183">
        <v>88</v>
      </c>
      <c r="D214" s="183">
        <v>90</v>
      </c>
      <c r="E214" s="189">
        <f t="shared" si="3"/>
        <v>1.02272727272727</v>
      </c>
      <c r="F214" s="189"/>
    </row>
    <row r="215" ht="15" spans="1:6">
      <c r="A215" s="252" t="s">
        <v>389</v>
      </c>
      <c r="B215" s="251" t="s">
        <v>390</v>
      </c>
      <c r="C215" s="183">
        <v>3273</v>
      </c>
      <c r="D215" s="183">
        <v>3528</v>
      </c>
      <c r="E215" s="189">
        <f t="shared" si="3"/>
        <v>1.07791017415215</v>
      </c>
      <c r="F215" s="189"/>
    </row>
    <row r="216" ht="15" spans="1:6">
      <c r="A216" s="252" t="s">
        <v>391</v>
      </c>
      <c r="B216" s="251" t="s">
        <v>69</v>
      </c>
      <c r="C216" s="183">
        <v>2358</v>
      </c>
      <c r="D216" s="183">
        <v>2600</v>
      </c>
      <c r="E216" s="189">
        <f t="shared" si="3"/>
        <v>1.10262934690416</v>
      </c>
      <c r="F216" s="189"/>
    </row>
    <row r="217" ht="15" spans="1:6">
      <c r="A217" s="252" t="s">
        <v>392</v>
      </c>
      <c r="B217" s="251" t="s">
        <v>71</v>
      </c>
      <c r="C217" s="183">
        <v>0</v>
      </c>
      <c r="D217" s="183">
        <v>0</v>
      </c>
      <c r="E217" s="189" t="e">
        <f t="shared" si="3"/>
        <v>#DIV/0!</v>
      </c>
      <c r="F217" s="189"/>
    </row>
    <row r="218" ht="15" spans="1:6">
      <c r="A218" s="252" t="s">
        <v>393</v>
      </c>
      <c r="B218" s="251" t="s">
        <v>73</v>
      </c>
      <c r="C218" s="183">
        <v>0</v>
      </c>
      <c r="D218" s="183">
        <v>0</v>
      </c>
      <c r="E218" s="189" t="e">
        <f t="shared" si="3"/>
        <v>#DIV/0!</v>
      </c>
      <c r="F218" s="189"/>
    </row>
    <row r="219" ht="15" spans="1:6">
      <c r="A219" s="252" t="s">
        <v>394</v>
      </c>
      <c r="B219" s="251" t="s">
        <v>395</v>
      </c>
      <c r="C219" s="183">
        <v>485</v>
      </c>
      <c r="D219" s="183">
        <v>490</v>
      </c>
      <c r="E219" s="189">
        <f t="shared" si="3"/>
        <v>1.01030927835052</v>
      </c>
      <c r="F219" s="189"/>
    </row>
    <row r="220" ht="15" spans="1:6">
      <c r="A220" s="252" t="s">
        <v>396</v>
      </c>
      <c r="B220" s="251" t="s">
        <v>397</v>
      </c>
      <c r="C220" s="183">
        <v>0</v>
      </c>
      <c r="D220" s="183">
        <v>0</v>
      </c>
      <c r="E220" s="189" t="e">
        <f t="shared" si="3"/>
        <v>#DIV/0!</v>
      </c>
      <c r="F220" s="189"/>
    </row>
    <row r="221" ht="15" spans="1:6">
      <c r="A221" s="252" t="s">
        <v>398</v>
      </c>
      <c r="B221" s="251" t="s">
        <v>168</v>
      </c>
      <c r="C221" s="183">
        <v>0</v>
      </c>
      <c r="D221" s="183">
        <v>0</v>
      </c>
      <c r="E221" s="189" t="e">
        <f t="shared" si="3"/>
        <v>#DIV/0!</v>
      </c>
      <c r="F221" s="189"/>
    </row>
    <row r="222" ht="15" spans="1:6">
      <c r="A222" s="252" t="s">
        <v>399</v>
      </c>
      <c r="B222" s="251" t="s">
        <v>400</v>
      </c>
      <c r="C222" s="183">
        <v>0</v>
      </c>
      <c r="D222" s="183">
        <v>0</v>
      </c>
      <c r="E222" s="189" t="e">
        <f t="shared" si="3"/>
        <v>#DIV/0!</v>
      </c>
      <c r="F222" s="189"/>
    </row>
    <row r="223" ht="15" spans="1:6">
      <c r="A223" s="252" t="s">
        <v>401</v>
      </c>
      <c r="B223" s="251" t="s">
        <v>402</v>
      </c>
      <c r="C223" s="183">
        <v>2</v>
      </c>
      <c r="D223" s="183">
        <v>2</v>
      </c>
      <c r="E223" s="189">
        <f t="shared" si="3"/>
        <v>1</v>
      </c>
      <c r="F223" s="189"/>
    </row>
    <row r="224" ht="15" spans="1:6">
      <c r="A224" s="252" t="s">
        <v>403</v>
      </c>
      <c r="B224" s="251" t="s">
        <v>404</v>
      </c>
      <c r="C224" s="183">
        <v>0</v>
      </c>
      <c r="D224" s="183">
        <v>0</v>
      </c>
      <c r="E224" s="189" t="e">
        <f t="shared" si="3"/>
        <v>#DIV/0!</v>
      </c>
      <c r="F224" s="189"/>
    </row>
    <row r="225" ht="15" spans="1:6">
      <c r="A225" s="252" t="s">
        <v>405</v>
      </c>
      <c r="B225" s="251" t="s">
        <v>406</v>
      </c>
      <c r="C225" s="183">
        <v>0</v>
      </c>
      <c r="D225" s="183">
        <v>0</v>
      </c>
      <c r="E225" s="189" t="e">
        <f t="shared" si="3"/>
        <v>#DIV/0!</v>
      </c>
      <c r="F225" s="189"/>
    </row>
    <row r="226" ht="15" spans="1:6">
      <c r="A226" s="252" t="s">
        <v>407</v>
      </c>
      <c r="B226" s="251" t="s">
        <v>408</v>
      </c>
      <c r="C226" s="183">
        <v>11</v>
      </c>
      <c r="D226" s="183">
        <v>11</v>
      </c>
      <c r="E226" s="189">
        <f t="shared" si="3"/>
        <v>1</v>
      </c>
      <c r="F226" s="189"/>
    </row>
    <row r="227" ht="15" spans="1:6">
      <c r="A227" s="252" t="s">
        <v>409</v>
      </c>
      <c r="B227" s="251" t="s">
        <v>410</v>
      </c>
      <c r="C227" s="183">
        <v>5</v>
      </c>
      <c r="D227" s="183">
        <v>5</v>
      </c>
      <c r="E227" s="189">
        <f t="shared" si="3"/>
        <v>1</v>
      </c>
      <c r="F227" s="189"/>
    </row>
    <row r="228" ht="15" spans="1:6">
      <c r="A228" s="252" t="s">
        <v>411</v>
      </c>
      <c r="B228" s="251" t="s">
        <v>87</v>
      </c>
      <c r="C228" s="183">
        <v>0</v>
      </c>
      <c r="D228" s="183">
        <v>0</v>
      </c>
      <c r="E228" s="189" t="e">
        <f t="shared" si="3"/>
        <v>#DIV/0!</v>
      </c>
      <c r="F228" s="189"/>
    </row>
    <row r="229" ht="15" spans="1:6">
      <c r="A229" s="252" t="s">
        <v>412</v>
      </c>
      <c r="B229" s="251" t="s">
        <v>413</v>
      </c>
      <c r="C229" s="183">
        <v>412</v>
      </c>
      <c r="D229" s="183">
        <v>420</v>
      </c>
      <c r="E229" s="189">
        <f t="shared" si="3"/>
        <v>1.01941747572816</v>
      </c>
      <c r="F229" s="189"/>
    </row>
    <row r="230" ht="15" spans="1:6">
      <c r="A230" s="391" t="s">
        <v>414</v>
      </c>
      <c r="B230" s="251" t="s">
        <v>415</v>
      </c>
      <c r="C230" s="183">
        <v>1466</v>
      </c>
      <c r="D230" s="183">
        <v>1468</v>
      </c>
      <c r="E230" s="189">
        <f t="shared" ref="E230:E250" si="4">D230/C230</f>
        <v>1.00136425648022</v>
      </c>
      <c r="F230" s="189"/>
    </row>
    <row r="231" ht="15" spans="1:6">
      <c r="A231" s="391" t="s">
        <v>416</v>
      </c>
      <c r="B231" s="276" t="s">
        <v>69</v>
      </c>
      <c r="C231" s="183">
        <v>0</v>
      </c>
      <c r="D231" s="183">
        <v>0</v>
      </c>
      <c r="E231" s="189" t="e">
        <f t="shared" si="4"/>
        <v>#DIV/0!</v>
      </c>
      <c r="F231" s="189"/>
    </row>
    <row r="232" ht="15" spans="1:6">
      <c r="A232" s="391" t="s">
        <v>417</v>
      </c>
      <c r="B232" s="276" t="s">
        <v>71</v>
      </c>
      <c r="C232" s="183">
        <v>0</v>
      </c>
      <c r="D232" s="183">
        <v>0</v>
      </c>
      <c r="E232" s="189" t="e">
        <f t="shared" si="4"/>
        <v>#DIV/0!</v>
      </c>
      <c r="F232" s="189"/>
    </row>
    <row r="233" ht="15" spans="1:6">
      <c r="A233" s="391" t="s">
        <v>418</v>
      </c>
      <c r="B233" s="276" t="s">
        <v>73</v>
      </c>
      <c r="C233" s="183">
        <v>0</v>
      </c>
      <c r="D233" s="183">
        <v>0</v>
      </c>
      <c r="E233" s="189" t="e">
        <f t="shared" si="4"/>
        <v>#DIV/0!</v>
      </c>
      <c r="F233" s="189"/>
    </row>
    <row r="234" ht="15" spans="1:6">
      <c r="A234" s="391" t="s">
        <v>419</v>
      </c>
      <c r="B234" s="276" t="s">
        <v>327</v>
      </c>
      <c r="C234" s="183">
        <v>1466</v>
      </c>
      <c r="D234" s="183">
        <v>1468</v>
      </c>
      <c r="E234" s="189">
        <f t="shared" si="4"/>
        <v>1.00136425648022</v>
      </c>
      <c r="F234" s="189"/>
    </row>
    <row r="235" ht="15" spans="1:6">
      <c r="A235" s="391" t="s">
        <v>420</v>
      </c>
      <c r="B235" s="276" t="s">
        <v>87</v>
      </c>
      <c r="C235" s="183">
        <v>0</v>
      </c>
      <c r="D235" s="183">
        <v>0</v>
      </c>
      <c r="E235" s="189" t="e">
        <f t="shared" si="4"/>
        <v>#DIV/0!</v>
      </c>
      <c r="F235" s="189"/>
    </row>
    <row r="236" ht="15" spans="1:6">
      <c r="A236" s="252"/>
      <c r="B236" s="276" t="s">
        <v>421</v>
      </c>
      <c r="C236" s="183">
        <v>0</v>
      </c>
      <c r="D236" s="183">
        <v>0</v>
      </c>
      <c r="E236" s="189" t="e">
        <f t="shared" si="4"/>
        <v>#DIV/0!</v>
      </c>
      <c r="F236" s="189"/>
    </row>
    <row r="237" ht="15" spans="1:6">
      <c r="A237" s="391" t="s">
        <v>422</v>
      </c>
      <c r="B237" s="251" t="s">
        <v>423</v>
      </c>
      <c r="C237" s="183">
        <v>925</v>
      </c>
      <c r="D237" s="183">
        <v>930</v>
      </c>
      <c r="E237" s="189">
        <f t="shared" si="4"/>
        <v>1.00540540540541</v>
      </c>
      <c r="F237" s="189"/>
    </row>
    <row r="238" ht="15" spans="1:6">
      <c r="A238" s="391" t="s">
        <v>424</v>
      </c>
      <c r="B238" s="276" t="s">
        <v>69</v>
      </c>
      <c r="C238" s="183">
        <v>925</v>
      </c>
      <c r="D238" s="183">
        <v>930</v>
      </c>
      <c r="E238" s="189">
        <f t="shared" si="4"/>
        <v>1.00540540540541</v>
      </c>
      <c r="F238" s="189"/>
    </row>
    <row r="239" ht="15" spans="1:6">
      <c r="A239" s="391" t="s">
        <v>425</v>
      </c>
      <c r="B239" s="276" t="s">
        <v>71</v>
      </c>
      <c r="C239" s="183">
        <v>0</v>
      </c>
      <c r="D239" s="183">
        <v>0</v>
      </c>
      <c r="E239" s="189" t="e">
        <f t="shared" si="4"/>
        <v>#DIV/0!</v>
      </c>
      <c r="F239" s="189"/>
    </row>
    <row r="240" ht="15" spans="1:6">
      <c r="A240" s="391" t="s">
        <v>426</v>
      </c>
      <c r="B240" s="276" t="s">
        <v>73</v>
      </c>
      <c r="C240" s="183">
        <v>0</v>
      </c>
      <c r="D240" s="183">
        <v>0</v>
      </c>
      <c r="E240" s="189" t="e">
        <f t="shared" si="4"/>
        <v>#DIV/0!</v>
      </c>
      <c r="F240" s="189"/>
    </row>
    <row r="241" ht="15" spans="1:6">
      <c r="A241" s="391" t="s">
        <v>427</v>
      </c>
      <c r="B241" s="276" t="s">
        <v>428</v>
      </c>
      <c r="C241" s="183">
        <v>0</v>
      </c>
      <c r="D241" s="183">
        <v>0</v>
      </c>
      <c r="E241" s="189" t="e">
        <f t="shared" si="4"/>
        <v>#DIV/0!</v>
      </c>
      <c r="F241" s="189"/>
    </row>
    <row r="242" ht="15" spans="1:6">
      <c r="A242" s="391" t="s">
        <v>429</v>
      </c>
      <c r="B242" s="276" t="s">
        <v>87</v>
      </c>
      <c r="C242" s="183">
        <v>0</v>
      </c>
      <c r="D242" s="183">
        <v>0</v>
      </c>
      <c r="E242" s="189" t="e">
        <f t="shared" si="4"/>
        <v>#DIV/0!</v>
      </c>
      <c r="F242" s="189"/>
    </row>
    <row r="243" ht="15" spans="1:6">
      <c r="A243" s="252" t="s">
        <v>430</v>
      </c>
      <c r="B243" s="277" t="s">
        <v>431</v>
      </c>
      <c r="C243" s="183">
        <v>0</v>
      </c>
      <c r="D243" s="183">
        <v>0</v>
      </c>
      <c r="E243" s="189" t="e">
        <f t="shared" si="4"/>
        <v>#DIV/0!</v>
      </c>
      <c r="F243" s="189"/>
    </row>
    <row r="244" ht="15" spans="1:6">
      <c r="A244" s="252" t="s">
        <v>432</v>
      </c>
      <c r="B244" s="251" t="s">
        <v>433</v>
      </c>
      <c r="C244" s="183">
        <v>0</v>
      </c>
      <c r="D244" s="183">
        <v>0</v>
      </c>
      <c r="E244" s="189" t="e">
        <f t="shared" si="4"/>
        <v>#DIV/0!</v>
      </c>
      <c r="F244" s="189"/>
    </row>
    <row r="245" ht="15" spans="1:6">
      <c r="A245" s="252" t="s">
        <v>434</v>
      </c>
      <c r="B245" s="277" t="s">
        <v>69</v>
      </c>
      <c r="C245" s="183">
        <v>0</v>
      </c>
      <c r="D245" s="183">
        <v>0</v>
      </c>
      <c r="E245" s="189" t="e">
        <f t="shared" si="4"/>
        <v>#DIV/0!</v>
      </c>
      <c r="F245" s="189"/>
    </row>
    <row r="246" ht="15" spans="1:6">
      <c r="A246" s="252" t="s">
        <v>435</v>
      </c>
      <c r="B246" s="276" t="s">
        <v>71</v>
      </c>
      <c r="C246" s="183">
        <v>0</v>
      </c>
      <c r="D246" s="183">
        <v>0</v>
      </c>
      <c r="E246" s="189" t="e">
        <f t="shared" si="4"/>
        <v>#DIV/0!</v>
      </c>
      <c r="F246" s="189"/>
    </row>
    <row r="247" ht="15" spans="1:6">
      <c r="A247" s="252" t="s">
        <v>436</v>
      </c>
      <c r="B247" s="276" t="s">
        <v>73</v>
      </c>
      <c r="C247" s="183">
        <v>0</v>
      </c>
      <c r="D247" s="183">
        <v>0</v>
      </c>
      <c r="E247" s="189" t="e">
        <f t="shared" si="4"/>
        <v>#DIV/0!</v>
      </c>
      <c r="F247" s="189"/>
    </row>
    <row r="248" ht="15" spans="1:6">
      <c r="A248" s="252" t="s">
        <v>437</v>
      </c>
      <c r="B248" s="276" t="s">
        <v>87</v>
      </c>
      <c r="C248" s="183">
        <v>0</v>
      </c>
      <c r="D248" s="183">
        <v>0</v>
      </c>
      <c r="E248" s="189" t="e">
        <f t="shared" si="4"/>
        <v>#DIV/0!</v>
      </c>
      <c r="F248" s="189"/>
    </row>
    <row r="249" ht="15" spans="1:6">
      <c r="A249" s="252" t="s">
        <v>438</v>
      </c>
      <c r="B249" s="276" t="s">
        <v>439</v>
      </c>
      <c r="C249" s="183">
        <v>0</v>
      </c>
      <c r="D249" s="183">
        <v>0</v>
      </c>
      <c r="E249" s="189" t="e">
        <f t="shared" si="4"/>
        <v>#DIV/0!</v>
      </c>
      <c r="F249" s="189"/>
    </row>
    <row r="250" ht="15" spans="1:6">
      <c r="A250" s="252" t="s">
        <v>440</v>
      </c>
      <c r="B250" s="251" t="s">
        <v>441</v>
      </c>
      <c r="C250" s="183">
        <v>5011</v>
      </c>
      <c r="D250" s="183">
        <v>5300</v>
      </c>
      <c r="E250" s="189">
        <f t="shared" si="4"/>
        <v>1.0576731191379</v>
      </c>
      <c r="F250" s="189"/>
    </row>
    <row r="251" ht="15" spans="1:6">
      <c r="A251" s="252" t="s">
        <v>442</v>
      </c>
      <c r="B251" s="253" t="s">
        <v>443</v>
      </c>
      <c r="C251" s="183">
        <v>0</v>
      </c>
      <c r="D251" s="183">
        <v>0</v>
      </c>
      <c r="E251" s="189" t="e">
        <f t="shared" ref="E251:E263" si="5">D251/C251</f>
        <v>#DIV/0!</v>
      </c>
      <c r="F251" s="189"/>
    </row>
    <row r="252" ht="15" spans="1:6">
      <c r="A252" s="252" t="s">
        <v>444</v>
      </c>
      <c r="B252" s="253" t="s">
        <v>445</v>
      </c>
      <c r="C252" s="183">
        <v>5011</v>
      </c>
      <c r="D252" s="183">
        <v>5300</v>
      </c>
      <c r="E252" s="189">
        <f t="shared" si="5"/>
        <v>1.0576731191379</v>
      </c>
      <c r="F252" s="189"/>
    </row>
    <row r="253" ht="15" spans="1:6">
      <c r="A253" s="252" t="s">
        <v>446</v>
      </c>
      <c r="B253" s="189" t="s">
        <v>447</v>
      </c>
      <c r="C253" s="183">
        <v>0</v>
      </c>
      <c r="D253" s="183">
        <v>0</v>
      </c>
      <c r="E253" s="189" t="e">
        <f t="shared" si="5"/>
        <v>#DIV/0!</v>
      </c>
      <c r="F253" s="189"/>
    </row>
    <row r="254" ht="15" spans="1:6">
      <c r="A254" s="252" t="s">
        <v>448</v>
      </c>
      <c r="B254" s="271" t="s">
        <v>449</v>
      </c>
      <c r="C254" s="183">
        <v>0</v>
      </c>
      <c r="D254" s="183">
        <v>0</v>
      </c>
      <c r="E254" s="189" t="e">
        <f t="shared" si="5"/>
        <v>#DIV/0!</v>
      </c>
      <c r="F254" s="189"/>
    </row>
    <row r="255" ht="15" spans="1:6">
      <c r="A255" s="252" t="s">
        <v>450</v>
      </c>
      <c r="B255" s="276" t="s">
        <v>69</v>
      </c>
      <c r="C255" s="183">
        <v>0</v>
      </c>
      <c r="D255" s="183">
        <v>0</v>
      </c>
      <c r="E255" s="189" t="e">
        <f t="shared" si="5"/>
        <v>#DIV/0!</v>
      </c>
      <c r="F255" s="189"/>
    </row>
    <row r="256" ht="15" spans="1:6">
      <c r="A256" s="252" t="s">
        <v>451</v>
      </c>
      <c r="B256" s="278" t="s">
        <v>71</v>
      </c>
      <c r="C256" s="183">
        <v>0</v>
      </c>
      <c r="D256" s="183">
        <v>0</v>
      </c>
      <c r="E256" s="189" t="e">
        <f t="shared" si="5"/>
        <v>#DIV/0!</v>
      </c>
      <c r="F256" s="189"/>
    </row>
    <row r="257" ht="15" spans="1:6">
      <c r="A257" s="252" t="s">
        <v>452</v>
      </c>
      <c r="B257" s="278" t="s">
        <v>73</v>
      </c>
      <c r="C257" s="183">
        <v>0</v>
      </c>
      <c r="D257" s="183">
        <v>0</v>
      </c>
      <c r="E257" s="189" t="e">
        <f t="shared" si="5"/>
        <v>#DIV/0!</v>
      </c>
      <c r="F257" s="189"/>
    </row>
    <row r="258" ht="15" spans="1:6">
      <c r="A258" s="252" t="s">
        <v>453</v>
      </c>
      <c r="B258" s="278" t="s">
        <v>327</v>
      </c>
      <c r="C258" s="183">
        <v>0</v>
      </c>
      <c r="D258" s="183">
        <v>0</v>
      </c>
      <c r="E258" s="189" t="e">
        <f t="shared" si="5"/>
        <v>#DIV/0!</v>
      </c>
      <c r="F258" s="189"/>
    </row>
    <row r="259" ht="15" spans="1:6">
      <c r="A259" s="252" t="s">
        <v>454</v>
      </c>
      <c r="B259" s="278" t="s">
        <v>87</v>
      </c>
      <c r="C259" s="183">
        <v>0</v>
      </c>
      <c r="D259" s="183">
        <v>0</v>
      </c>
      <c r="E259" s="189" t="e">
        <f t="shared" si="5"/>
        <v>#DIV/0!</v>
      </c>
      <c r="F259" s="189"/>
    </row>
    <row r="260" ht="15" spans="1:6">
      <c r="A260" s="252" t="s">
        <v>455</v>
      </c>
      <c r="B260" s="278" t="s">
        <v>456</v>
      </c>
      <c r="C260" s="183">
        <v>0</v>
      </c>
      <c r="D260" s="183">
        <v>0</v>
      </c>
      <c r="E260" s="189" t="e">
        <f t="shared" si="5"/>
        <v>#DIV/0!</v>
      </c>
      <c r="F260" s="189"/>
    </row>
    <row r="261" ht="15" spans="1:6">
      <c r="A261" s="252" t="s">
        <v>457</v>
      </c>
      <c r="B261" t="s">
        <v>458</v>
      </c>
      <c r="C261" s="183">
        <v>0</v>
      </c>
      <c r="D261" s="183">
        <v>0</v>
      </c>
      <c r="E261" s="189" t="e">
        <f t="shared" si="5"/>
        <v>#DIV/0!</v>
      </c>
      <c r="F261" s="189"/>
    </row>
    <row r="262" ht="15" spans="1:6">
      <c r="A262" s="252" t="s">
        <v>459</v>
      </c>
      <c r="B262" s="278" t="s">
        <v>460</v>
      </c>
      <c r="C262" s="183">
        <v>0</v>
      </c>
      <c r="D262" s="183">
        <v>0</v>
      </c>
      <c r="E262" s="189" t="e">
        <f t="shared" si="5"/>
        <v>#DIV/0!</v>
      </c>
      <c r="F262" s="189"/>
    </row>
    <row r="263" ht="15" spans="1:6">
      <c r="A263" s="252" t="s">
        <v>461</v>
      </c>
      <c r="B263" s="278" t="s">
        <v>462</v>
      </c>
      <c r="C263" s="183">
        <v>0</v>
      </c>
      <c r="D263" s="183">
        <v>0</v>
      </c>
      <c r="E263" s="189" t="e">
        <f t="shared" si="5"/>
        <v>#DIV/0!</v>
      </c>
      <c r="F263" s="189"/>
    </row>
    <row r="264" ht="15" spans="1:6">
      <c r="A264" s="252" t="s">
        <v>463</v>
      </c>
      <c r="B264" t="s">
        <v>464</v>
      </c>
      <c r="C264" s="183">
        <v>0</v>
      </c>
      <c r="D264" s="183">
        <v>0</v>
      </c>
      <c r="E264" s="189" t="e">
        <f t="shared" ref="E264:E327" si="6">D264/C264</f>
        <v>#DIV/0!</v>
      </c>
      <c r="F264" s="189"/>
    </row>
    <row r="265" ht="15" spans="1:6">
      <c r="A265" s="252" t="s">
        <v>465</v>
      </c>
      <c r="B265" s="277" t="s">
        <v>466</v>
      </c>
      <c r="C265" s="183">
        <v>0</v>
      </c>
      <c r="D265" s="183">
        <v>0</v>
      </c>
      <c r="E265" s="189" t="e">
        <f t="shared" si="6"/>
        <v>#DIV/0!</v>
      </c>
      <c r="F265" s="189"/>
    </row>
    <row r="266" ht="15" spans="1:6">
      <c r="A266" s="252" t="s">
        <v>467</v>
      </c>
      <c r="B266" s="276" t="s">
        <v>468</v>
      </c>
      <c r="C266" s="183">
        <v>0</v>
      </c>
      <c r="D266" s="183">
        <v>0</v>
      </c>
      <c r="E266" s="189" t="e">
        <f t="shared" si="6"/>
        <v>#DIV/0!</v>
      </c>
      <c r="F266" s="189"/>
    </row>
    <row r="267" ht="15" spans="1:6">
      <c r="A267" s="252" t="s">
        <v>469</v>
      </c>
      <c r="B267" t="s">
        <v>470</v>
      </c>
      <c r="C267" s="183">
        <v>0</v>
      </c>
      <c r="D267" s="183">
        <v>0</v>
      </c>
      <c r="E267" s="189" t="e">
        <f t="shared" si="6"/>
        <v>#DIV/0!</v>
      </c>
      <c r="F267" s="189"/>
    </row>
    <row r="268" ht="15" spans="1:6">
      <c r="A268" s="252" t="s">
        <v>471</v>
      </c>
      <c r="B268" s="276" t="s">
        <v>472</v>
      </c>
      <c r="C268" s="183">
        <v>0</v>
      </c>
      <c r="D268" s="183">
        <v>0</v>
      </c>
      <c r="E268" s="189" t="e">
        <f t="shared" si="6"/>
        <v>#DIV/0!</v>
      </c>
      <c r="F268" s="189"/>
    </row>
    <row r="269" ht="15" spans="1:6">
      <c r="A269" s="252" t="s">
        <v>473</v>
      </c>
      <c r="B269" s="276" t="s">
        <v>474</v>
      </c>
      <c r="C269" s="183">
        <v>0</v>
      </c>
      <c r="D269" s="183">
        <v>0</v>
      </c>
      <c r="E269" s="189" t="e">
        <f t="shared" si="6"/>
        <v>#DIV/0!</v>
      </c>
      <c r="F269" s="189"/>
    </row>
    <row r="270" ht="15" spans="1:6">
      <c r="A270" s="252" t="s">
        <v>475</v>
      </c>
      <c r="B270" s="277" t="s">
        <v>476</v>
      </c>
      <c r="C270" s="183">
        <v>0</v>
      </c>
      <c r="D270" s="183">
        <v>0</v>
      </c>
      <c r="E270" s="189" t="e">
        <f t="shared" si="6"/>
        <v>#DIV/0!</v>
      </c>
      <c r="F270" s="189"/>
    </row>
    <row r="271" ht="15" spans="1:6">
      <c r="A271" s="252" t="s">
        <v>477</v>
      </c>
      <c r="B271" s="277" t="s">
        <v>478</v>
      </c>
      <c r="C271" s="183">
        <v>0</v>
      </c>
      <c r="D271" s="183">
        <v>0</v>
      </c>
      <c r="E271" s="189" t="e">
        <f t="shared" si="6"/>
        <v>#DIV/0!</v>
      </c>
      <c r="F271" s="189"/>
    </row>
    <row r="272" ht="15" spans="1:6">
      <c r="A272" s="250" t="s">
        <v>479</v>
      </c>
      <c r="B272" s="277" t="s">
        <v>480</v>
      </c>
      <c r="C272" s="183">
        <v>0</v>
      </c>
      <c r="D272" s="183">
        <v>0</v>
      </c>
      <c r="E272" s="189" t="e">
        <f t="shared" si="6"/>
        <v>#DIV/0!</v>
      </c>
      <c r="F272" s="189"/>
    </row>
    <row r="273" ht="15" spans="1:6">
      <c r="A273" s="252" t="s">
        <v>481</v>
      </c>
      <c r="B273" t="s">
        <v>482</v>
      </c>
      <c r="C273" s="183">
        <v>0</v>
      </c>
      <c r="D273" s="183">
        <v>0</v>
      </c>
      <c r="E273" s="189" t="e">
        <f t="shared" si="6"/>
        <v>#DIV/0!</v>
      </c>
      <c r="F273" s="189"/>
    </row>
    <row r="274" ht="15" spans="1:6">
      <c r="A274" s="252" t="s">
        <v>483</v>
      </c>
      <c r="B274" s="278" t="s">
        <v>484</v>
      </c>
      <c r="C274" s="183">
        <v>0</v>
      </c>
      <c r="D274" s="183">
        <v>0</v>
      </c>
      <c r="E274" s="189" t="e">
        <f t="shared" si="6"/>
        <v>#DIV/0!</v>
      </c>
      <c r="F274" s="189"/>
    </row>
    <row r="275" ht="15" spans="1:6">
      <c r="A275" s="252" t="s">
        <v>485</v>
      </c>
      <c r="B275" s="276" t="s">
        <v>486</v>
      </c>
      <c r="C275" s="183">
        <v>0</v>
      </c>
      <c r="D275" s="183">
        <v>0</v>
      </c>
      <c r="E275" s="189" t="e">
        <f t="shared" si="6"/>
        <v>#DIV/0!</v>
      </c>
      <c r="F275" s="189"/>
    </row>
    <row r="276" ht="15" spans="1:6">
      <c r="A276" s="252" t="s">
        <v>487</v>
      </c>
      <c r="B276" s="276" t="s">
        <v>488</v>
      </c>
      <c r="C276" s="183">
        <v>0</v>
      </c>
      <c r="D276" s="183">
        <v>0</v>
      </c>
      <c r="E276" s="189" t="e">
        <f t="shared" si="6"/>
        <v>#DIV/0!</v>
      </c>
      <c r="F276" s="189"/>
    </row>
    <row r="277" ht="15" spans="1:6">
      <c r="A277" s="252" t="s">
        <v>489</v>
      </c>
      <c r="B277" s="277" t="s">
        <v>490</v>
      </c>
      <c r="C277" s="183">
        <v>0</v>
      </c>
      <c r="D277" s="183">
        <v>0</v>
      </c>
      <c r="E277" s="189" t="e">
        <f t="shared" si="6"/>
        <v>#DIV/0!</v>
      </c>
      <c r="F277" s="189"/>
    </row>
    <row r="278" ht="15" spans="1:6">
      <c r="A278" s="252" t="s">
        <v>491</v>
      </c>
      <c r="B278" t="s">
        <v>492</v>
      </c>
      <c r="C278" s="183">
        <v>0</v>
      </c>
      <c r="D278" s="183">
        <v>0</v>
      </c>
      <c r="E278" s="189" t="e">
        <f t="shared" si="6"/>
        <v>#DIV/0!</v>
      </c>
      <c r="F278" s="189"/>
    </row>
    <row r="279" ht="15" spans="1:6">
      <c r="A279" s="252" t="s">
        <v>493</v>
      </c>
      <c r="B279" s="277" t="s">
        <v>494</v>
      </c>
      <c r="C279" s="183">
        <v>0</v>
      </c>
      <c r="D279" s="183">
        <v>0</v>
      </c>
      <c r="E279" s="189" t="e">
        <f t="shared" si="6"/>
        <v>#DIV/0!</v>
      </c>
      <c r="F279" s="189"/>
    </row>
    <row r="280" ht="15" spans="1:6">
      <c r="A280" s="252" t="s">
        <v>495</v>
      </c>
      <c r="B280" t="s">
        <v>496</v>
      </c>
      <c r="C280" s="183">
        <v>0</v>
      </c>
      <c r="D280" s="183">
        <v>0</v>
      </c>
      <c r="E280" s="189" t="e">
        <f t="shared" si="6"/>
        <v>#DIV/0!</v>
      </c>
      <c r="F280" s="189"/>
    </row>
    <row r="281" ht="15" spans="1:6">
      <c r="A281" s="252" t="s">
        <v>497</v>
      </c>
      <c r="B281" t="s">
        <v>498</v>
      </c>
      <c r="C281" s="183">
        <v>0</v>
      </c>
      <c r="D281" s="183">
        <v>0</v>
      </c>
      <c r="E281" s="189" t="e">
        <f t="shared" si="6"/>
        <v>#DIV/0!</v>
      </c>
      <c r="F281" s="189"/>
    </row>
    <row r="282" ht="15" spans="1:6">
      <c r="A282" s="252" t="s">
        <v>499</v>
      </c>
      <c r="B282" s="277" t="s">
        <v>500</v>
      </c>
      <c r="C282" s="183">
        <v>0</v>
      </c>
      <c r="D282" s="183">
        <v>0</v>
      </c>
      <c r="E282" s="189" t="e">
        <f t="shared" si="6"/>
        <v>#DIV/0!</v>
      </c>
      <c r="F282" s="189"/>
    </row>
    <row r="283" ht="15" spans="1:6">
      <c r="A283" s="252" t="s">
        <v>501</v>
      </c>
      <c r="B283" s="277" t="s">
        <v>502</v>
      </c>
      <c r="C283" s="183">
        <v>0</v>
      </c>
      <c r="D283" s="183">
        <v>0</v>
      </c>
      <c r="E283" s="189" t="e">
        <f t="shared" si="6"/>
        <v>#DIV/0!</v>
      </c>
      <c r="F283" s="189"/>
    </row>
    <row r="284" ht="15" spans="1:6">
      <c r="A284" s="252" t="s">
        <v>503</v>
      </c>
      <c r="B284" s="277" t="s">
        <v>504</v>
      </c>
      <c r="C284" s="183">
        <v>0</v>
      </c>
      <c r="D284" s="183">
        <v>0</v>
      </c>
      <c r="E284" s="189" t="e">
        <f t="shared" si="6"/>
        <v>#DIV/0!</v>
      </c>
      <c r="F284" s="189"/>
    </row>
    <row r="285" ht="15" spans="1:6">
      <c r="A285" s="252" t="s">
        <v>505</v>
      </c>
      <c r="B285" t="s">
        <v>506</v>
      </c>
      <c r="C285" s="183">
        <v>0</v>
      </c>
      <c r="D285" s="183">
        <v>0</v>
      </c>
      <c r="E285" s="189" t="e">
        <f t="shared" si="6"/>
        <v>#DIV/0!</v>
      </c>
      <c r="F285" s="189"/>
    </row>
    <row r="286" ht="15" spans="1:6">
      <c r="A286" s="252" t="s">
        <v>507</v>
      </c>
      <c r="B286" s="277" t="s">
        <v>69</v>
      </c>
      <c r="C286" s="183">
        <v>0</v>
      </c>
      <c r="D286" s="183">
        <v>0</v>
      </c>
      <c r="E286" s="189" t="e">
        <f t="shared" si="6"/>
        <v>#DIV/0!</v>
      </c>
      <c r="F286" s="189"/>
    </row>
    <row r="287" ht="15" spans="1:6">
      <c r="A287" s="252" t="s">
        <v>508</v>
      </c>
      <c r="B287" s="277" t="s">
        <v>71</v>
      </c>
      <c r="C287" s="183">
        <v>0</v>
      </c>
      <c r="D287" s="183">
        <v>0</v>
      </c>
      <c r="E287" s="189" t="e">
        <f t="shared" si="6"/>
        <v>#DIV/0!</v>
      </c>
      <c r="F287" s="189"/>
    </row>
    <row r="288" ht="15" spans="1:6">
      <c r="A288" s="252" t="s">
        <v>509</v>
      </c>
      <c r="B288" s="276" t="s">
        <v>73</v>
      </c>
      <c r="C288" s="183">
        <v>0</v>
      </c>
      <c r="D288" s="183">
        <v>0</v>
      </c>
      <c r="E288" s="189" t="e">
        <f t="shared" si="6"/>
        <v>#DIV/0!</v>
      </c>
      <c r="F288" s="189"/>
    </row>
    <row r="289" ht="15" spans="1:6">
      <c r="A289" s="252" t="s">
        <v>510</v>
      </c>
      <c r="B289" s="276" t="s">
        <v>87</v>
      </c>
      <c r="C289" s="183">
        <v>0</v>
      </c>
      <c r="D289" s="183">
        <v>0</v>
      </c>
      <c r="E289" s="189" t="e">
        <f t="shared" si="6"/>
        <v>#DIV/0!</v>
      </c>
      <c r="F289" s="189"/>
    </row>
    <row r="290" ht="15" spans="1:6">
      <c r="A290" s="252" t="s">
        <v>511</v>
      </c>
      <c r="B290" s="277" t="s">
        <v>512</v>
      </c>
      <c r="C290" s="183">
        <v>0</v>
      </c>
      <c r="D290" s="183">
        <v>0</v>
      </c>
      <c r="E290" s="189" t="e">
        <f t="shared" si="6"/>
        <v>#DIV/0!</v>
      </c>
      <c r="F290" s="189"/>
    </row>
    <row r="291" ht="15" spans="1:6">
      <c r="A291" s="252" t="s">
        <v>513</v>
      </c>
      <c r="B291" t="s">
        <v>514</v>
      </c>
      <c r="C291" s="183">
        <v>0</v>
      </c>
      <c r="D291" s="183">
        <v>0</v>
      </c>
      <c r="E291" s="189" t="e">
        <f t="shared" si="6"/>
        <v>#DIV/0!</v>
      </c>
      <c r="F291" s="189"/>
    </row>
    <row r="292" ht="15" spans="1:6">
      <c r="A292" s="252" t="s">
        <v>515</v>
      </c>
      <c r="B292" s="278" t="s">
        <v>516</v>
      </c>
      <c r="C292" s="183">
        <v>0</v>
      </c>
      <c r="D292" s="183">
        <v>0</v>
      </c>
      <c r="E292" s="189" t="e">
        <f t="shared" si="6"/>
        <v>#DIV/0!</v>
      </c>
      <c r="F292" s="189"/>
    </row>
    <row r="293" ht="15" spans="1:6">
      <c r="A293" s="252" t="s">
        <v>517</v>
      </c>
      <c r="B293" t="s">
        <v>518</v>
      </c>
      <c r="C293" s="183">
        <v>626</v>
      </c>
      <c r="D293" s="183">
        <v>648</v>
      </c>
      <c r="E293" s="189">
        <f t="shared" si="6"/>
        <v>1.03514376996805</v>
      </c>
      <c r="F293" s="189"/>
    </row>
    <row r="294" ht="15" spans="1:6">
      <c r="A294" s="252" t="s">
        <v>519</v>
      </c>
      <c r="B294" t="s">
        <v>520</v>
      </c>
      <c r="C294" s="183">
        <v>0</v>
      </c>
      <c r="D294" s="183">
        <v>0</v>
      </c>
      <c r="E294" s="189" t="e">
        <f t="shared" si="6"/>
        <v>#DIV/0!</v>
      </c>
      <c r="F294" s="189"/>
    </row>
    <row r="295" ht="15" spans="1:6">
      <c r="A295" s="252" t="s">
        <v>521</v>
      </c>
      <c r="B295" s="276" t="s">
        <v>522</v>
      </c>
      <c r="C295" s="183">
        <v>0</v>
      </c>
      <c r="D295" s="183">
        <v>0</v>
      </c>
      <c r="E295" s="189" t="e">
        <f t="shared" si="6"/>
        <v>#DIV/0!</v>
      </c>
      <c r="F295" s="189"/>
    </row>
    <row r="296" ht="15" spans="1:6">
      <c r="A296" s="252" t="s">
        <v>523</v>
      </c>
      <c r="B296" s="276" t="s">
        <v>524</v>
      </c>
      <c r="C296" s="183">
        <v>0</v>
      </c>
      <c r="D296" s="183">
        <v>0</v>
      </c>
      <c r="E296" s="189" t="e">
        <f t="shared" si="6"/>
        <v>#DIV/0!</v>
      </c>
      <c r="F296" s="189"/>
    </row>
    <row r="297" ht="15" spans="1:6">
      <c r="A297" s="252" t="s">
        <v>525</v>
      </c>
      <c r="B297" s="276" t="s">
        <v>526</v>
      </c>
      <c r="C297" s="183">
        <v>0</v>
      </c>
      <c r="D297" s="183">
        <v>0</v>
      </c>
      <c r="E297" s="189" t="e">
        <f t="shared" si="6"/>
        <v>#DIV/0!</v>
      </c>
      <c r="F297" s="189"/>
    </row>
    <row r="298" ht="15" spans="1:6">
      <c r="A298" s="252" t="s">
        <v>527</v>
      </c>
      <c r="B298" t="s">
        <v>528</v>
      </c>
      <c r="C298" s="183">
        <v>0</v>
      </c>
      <c r="D298" s="183">
        <v>0</v>
      </c>
      <c r="E298" s="189" t="e">
        <f t="shared" si="6"/>
        <v>#DIV/0!</v>
      </c>
      <c r="F298" s="189"/>
    </row>
    <row r="299" ht="15" spans="1:6">
      <c r="A299" s="252" t="s">
        <v>529</v>
      </c>
      <c r="B299" s="277" t="s">
        <v>530</v>
      </c>
      <c r="C299" s="183">
        <v>0</v>
      </c>
      <c r="D299" s="183">
        <v>0</v>
      </c>
      <c r="E299" s="189" t="e">
        <f t="shared" si="6"/>
        <v>#DIV/0!</v>
      </c>
      <c r="F299" s="189"/>
    </row>
    <row r="300" ht="15" spans="1:6">
      <c r="A300" s="252" t="s">
        <v>531</v>
      </c>
      <c r="B300" t="s">
        <v>532</v>
      </c>
      <c r="C300" s="183">
        <v>0</v>
      </c>
      <c r="D300" s="183">
        <v>0</v>
      </c>
      <c r="E300" s="189" t="e">
        <f t="shared" si="6"/>
        <v>#DIV/0!</v>
      </c>
      <c r="F300" s="189"/>
    </row>
    <row r="301" ht="15" spans="1:6">
      <c r="A301" s="252" t="s">
        <v>533</v>
      </c>
      <c r="B301" s="277" t="s">
        <v>534</v>
      </c>
      <c r="C301" s="183">
        <v>0</v>
      </c>
      <c r="D301" s="183">
        <v>0</v>
      </c>
      <c r="E301" s="189" t="e">
        <f t="shared" si="6"/>
        <v>#DIV/0!</v>
      </c>
      <c r="F301" s="189"/>
    </row>
    <row r="302" ht="15" spans="1:6">
      <c r="A302" s="252" t="s">
        <v>535</v>
      </c>
      <c r="B302" t="s">
        <v>536</v>
      </c>
      <c r="C302" s="183">
        <v>626</v>
      </c>
      <c r="D302" s="183">
        <v>648</v>
      </c>
      <c r="E302" s="189">
        <f t="shared" si="6"/>
        <v>1.03514376996805</v>
      </c>
      <c r="F302" s="189"/>
    </row>
    <row r="303" ht="15" spans="1:6">
      <c r="A303" s="252" t="s">
        <v>537</v>
      </c>
      <c r="B303" s="277" t="s">
        <v>538</v>
      </c>
      <c r="C303" s="183">
        <v>85</v>
      </c>
      <c r="D303" s="183">
        <v>88</v>
      </c>
      <c r="E303" s="189">
        <f t="shared" si="6"/>
        <v>1.03529411764706</v>
      </c>
      <c r="F303" s="189"/>
    </row>
    <row r="304" ht="15" spans="1:6">
      <c r="A304" s="252" t="s">
        <v>539</v>
      </c>
      <c r="B304" s="277" t="s">
        <v>540</v>
      </c>
      <c r="C304" s="183">
        <v>0</v>
      </c>
      <c r="D304" s="183">
        <v>0</v>
      </c>
      <c r="E304" s="189" t="e">
        <f t="shared" si="6"/>
        <v>#DIV/0!</v>
      </c>
      <c r="F304" s="189"/>
    </row>
    <row r="305" ht="15" spans="1:6">
      <c r="A305" s="252" t="s">
        <v>541</v>
      </c>
      <c r="B305" s="276" t="s">
        <v>542</v>
      </c>
      <c r="C305" s="183">
        <v>314</v>
      </c>
      <c r="D305" s="183">
        <v>320</v>
      </c>
      <c r="E305" s="189">
        <f t="shared" si="6"/>
        <v>1.01910828025478</v>
      </c>
      <c r="F305" s="189"/>
    </row>
    <row r="306" ht="15" spans="1:6">
      <c r="A306" s="252" t="s">
        <v>543</v>
      </c>
      <c r="B306" s="276" t="s">
        <v>544</v>
      </c>
      <c r="C306" s="183">
        <v>0</v>
      </c>
      <c r="D306" s="183">
        <v>0</v>
      </c>
      <c r="E306" s="189" t="e">
        <f t="shared" si="6"/>
        <v>#DIV/0!</v>
      </c>
      <c r="F306" s="189"/>
    </row>
    <row r="307" ht="15" spans="1:6">
      <c r="A307" s="252" t="s">
        <v>545</v>
      </c>
      <c r="B307" s="372" t="s">
        <v>546</v>
      </c>
      <c r="C307" s="183">
        <v>59</v>
      </c>
      <c r="D307" s="183">
        <v>60</v>
      </c>
      <c r="E307" s="189">
        <f t="shared" si="6"/>
        <v>1.01694915254237</v>
      </c>
      <c r="F307" s="189"/>
    </row>
    <row r="308" ht="15" spans="1:6">
      <c r="A308" s="252" t="s">
        <v>547</v>
      </c>
      <c r="B308" s="277" t="s">
        <v>548</v>
      </c>
      <c r="C308" s="183">
        <v>0</v>
      </c>
      <c r="D308" s="183">
        <v>0</v>
      </c>
      <c r="E308" s="189" t="e">
        <f t="shared" si="6"/>
        <v>#DIV/0!</v>
      </c>
      <c r="F308" s="189"/>
    </row>
    <row r="309" ht="15" spans="1:6">
      <c r="A309" s="252" t="s">
        <v>549</v>
      </c>
      <c r="B309" s="276" t="s">
        <v>550</v>
      </c>
      <c r="C309" s="183">
        <v>168</v>
      </c>
      <c r="D309" s="183">
        <v>180</v>
      </c>
      <c r="E309" s="189">
        <f t="shared" si="6"/>
        <v>1.07142857142857</v>
      </c>
      <c r="F309" s="189"/>
    </row>
    <row r="310" ht="15" spans="1:6">
      <c r="A310" s="252" t="s">
        <v>551</v>
      </c>
      <c r="B310" t="s">
        <v>552</v>
      </c>
      <c r="C310" s="183">
        <v>0</v>
      </c>
      <c r="D310" s="183">
        <v>0</v>
      </c>
      <c r="E310" s="189" t="e">
        <f t="shared" si="6"/>
        <v>#DIV/0!</v>
      </c>
      <c r="F310" s="189"/>
    </row>
    <row r="311" ht="15" spans="1:6">
      <c r="A311" s="252" t="s">
        <v>553</v>
      </c>
      <c r="B311" s="276" t="s">
        <v>554</v>
      </c>
      <c r="C311" s="183">
        <v>0</v>
      </c>
      <c r="D311" s="183">
        <v>0</v>
      </c>
      <c r="E311" s="189" t="e">
        <f t="shared" si="6"/>
        <v>#DIV/0!</v>
      </c>
      <c r="F311" s="189"/>
    </row>
    <row r="312" ht="15" spans="1:6">
      <c r="A312" s="252" t="s">
        <v>555</v>
      </c>
      <c r="B312" s="189" t="s">
        <v>556</v>
      </c>
      <c r="C312" s="183">
        <v>21286</v>
      </c>
      <c r="D312" s="183">
        <v>21540</v>
      </c>
      <c r="E312" s="189">
        <f t="shared" si="6"/>
        <v>1.01193272573523</v>
      </c>
      <c r="F312" s="189"/>
    </row>
    <row r="313" ht="15" spans="1:6">
      <c r="A313" s="252" t="s">
        <v>557</v>
      </c>
      <c r="B313" s="251" t="s">
        <v>558</v>
      </c>
      <c r="C313" s="183">
        <v>52</v>
      </c>
      <c r="D313" s="183">
        <v>55</v>
      </c>
      <c r="E313" s="189">
        <f t="shared" si="6"/>
        <v>1.05769230769231</v>
      </c>
      <c r="F313" s="189"/>
    </row>
    <row r="314" ht="15" spans="1:6">
      <c r="A314" s="252" t="s">
        <v>559</v>
      </c>
      <c r="B314" s="251" t="s">
        <v>560</v>
      </c>
      <c r="C314" s="183">
        <v>52</v>
      </c>
      <c r="D314" s="183">
        <v>55</v>
      </c>
      <c r="E314" s="189">
        <f t="shared" si="6"/>
        <v>1.05769230769231</v>
      </c>
      <c r="F314" s="189"/>
    </row>
    <row r="315" ht="15" spans="1:6">
      <c r="A315" s="252" t="s">
        <v>561</v>
      </c>
      <c r="B315" s="253" t="s">
        <v>562</v>
      </c>
      <c r="C315" s="183">
        <v>0</v>
      </c>
      <c r="D315" s="183">
        <v>0</v>
      </c>
      <c r="E315" s="189" t="e">
        <f t="shared" si="6"/>
        <v>#DIV/0!</v>
      </c>
      <c r="F315" s="189"/>
    </row>
    <row r="316" ht="15" spans="1:6">
      <c r="A316" s="252" t="s">
        <v>563</v>
      </c>
      <c r="B316" s="253" t="s">
        <v>564</v>
      </c>
      <c r="C316" s="183">
        <v>19546</v>
      </c>
      <c r="D316" s="183">
        <v>19774</v>
      </c>
      <c r="E316" s="189">
        <f t="shared" si="6"/>
        <v>1.01166479075003</v>
      </c>
      <c r="F316" s="189"/>
    </row>
    <row r="317" ht="15" spans="1:6">
      <c r="A317" s="252" t="s">
        <v>565</v>
      </c>
      <c r="B317" s="253" t="s">
        <v>69</v>
      </c>
      <c r="C317" s="183">
        <v>12996</v>
      </c>
      <c r="D317" s="183">
        <v>13100</v>
      </c>
      <c r="E317" s="189">
        <f t="shared" si="6"/>
        <v>1.00800246229609</v>
      </c>
      <c r="F317" s="189"/>
    </row>
    <row r="318" ht="15" spans="1:6">
      <c r="A318" s="252" t="s">
        <v>566</v>
      </c>
      <c r="B318" s="253" t="s">
        <v>71</v>
      </c>
      <c r="C318" s="183">
        <v>444</v>
      </c>
      <c r="D318" s="183">
        <v>450</v>
      </c>
      <c r="E318" s="189">
        <f t="shared" si="6"/>
        <v>1.01351351351351</v>
      </c>
      <c r="F318" s="189"/>
    </row>
    <row r="319" ht="15" spans="1:6">
      <c r="A319" s="252" t="s">
        <v>567</v>
      </c>
      <c r="B319" s="253" t="s">
        <v>73</v>
      </c>
      <c r="C319" s="183">
        <v>0</v>
      </c>
      <c r="D319" s="183">
        <v>0</v>
      </c>
      <c r="E319" s="189" t="e">
        <f t="shared" si="6"/>
        <v>#DIV/0!</v>
      </c>
      <c r="F319" s="189"/>
    </row>
    <row r="320" ht="15" spans="1:6">
      <c r="A320" s="252" t="s">
        <v>568</v>
      </c>
      <c r="B320" s="253" t="s">
        <v>168</v>
      </c>
      <c r="C320" s="183">
        <v>207</v>
      </c>
      <c r="D320" s="183">
        <v>210</v>
      </c>
      <c r="E320" s="189">
        <f t="shared" si="6"/>
        <v>1.01449275362319</v>
      </c>
      <c r="F320" s="189"/>
    </row>
    <row r="321" ht="15" spans="1:6">
      <c r="A321" s="252" t="s">
        <v>569</v>
      </c>
      <c r="B321" s="253" t="s">
        <v>570</v>
      </c>
      <c r="C321" s="183">
        <v>3301</v>
      </c>
      <c r="D321" s="183">
        <v>3410</v>
      </c>
      <c r="E321" s="189">
        <f t="shared" si="6"/>
        <v>1.03302029687973</v>
      </c>
      <c r="F321" s="189"/>
    </row>
    <row r="322" ht="15" spans="1:6">
      <c r="A322" s="252" t="s">
        <v>571</v>
      </c>
      <c r="B322" s="253" t="s">
        <v>572</v>
      </c>
      <c r="C322" s="183">
        <v>1244</v>
      </c>
      <c r="D322" s="183">
        <v>1250</v>
      </c>
      <c r="E322" s="189">
        <f t="shared" si="6"/>
        <v>1.0048231511254</v>
      </c>
      <c r="F322" s="189"/>
    </row>
    <row r="323" ht="15" spans="1:6">
      <c r="A323" s="252" t="s">
        <v>573</v>
      </c>
      <c r="B323" s="253" t="s">
        <v>574</v>
      </c>
      <c r="C323" s="183">
        <v>4</v>
      </c>
      <c r="D323" s="183">
        <v>4</v>
      </c>
      <c r="E323" s="189">
        <f t="shared" si="6"/>
        <v>1</v>
      </c>
      <c r="F323" s="189"/>
    </row>
    <row r="324" ht="15" spans="1:6">
      <c r="A324" s="252" t="s">
        <v>575</v>
      </c>
      <c r="B324" s="253" t="s">
        <v>576</v>
      </c>
      <c r="C324" s="183">
        <v>0</v>
      </c>
      <c r="D324" s="183">
        <v>0</v>
      </c>
      <c r="E324" s="189" t="e">
        <f t="shared" si="6"/>
        <v>#DIV/0!</v>
      </c>
      <c r="F324" s="189"/>
    </row>
    <row r="325" ht="15" spans="1:6">
      <c r="A325" s="252" t="s">
        <v>577</v>
      </c>
      <c r="B325" s="253" t="s">
        <v>87</v>
      </c>
      <c r="C325" s="183">
        <v>0</v>
      </c>
      <c r="D325" s="183">
        <v>0</v>
      </c>
      <c r="E325" s="189" t="e">
        <f t="shared" si="6"/>
        <v>#DIV/0!</v>
      </c>
      <c r="F325" s="189"/>
    </row>
    <row r="326" ht="15" spans="1:6">
      <c r="A326" s="252" t="s">
        <v>578</v>
      </c>
      <c r="B326" s="253" t="s">
        <v>579</v>
      </c>
      <c r="C326" s="183">
        <v>1350</v>
      </c>
      <c r="D326" s="183">
        <v>1350</v>
      </c>
      <c r="E326" s="189">
        <f t="shared" si="6"/>
        <v>1</v>
      </c>
      <c r="F326" s="189"/>
    </row>
    <row r="327" ht="15" spans="1:6">
      <c r="A327" s="252" t="s">
        <v>580</v>
      </c>
      <c r="B327" s="251" t="s">
        <v>581</v>
      </c>
      <c r="C327" s="183">
        <v>3</v>
      </c>
      <c r="D327" s="183">
        <v>3</v>
      </c>
      <c r="E327" s="189">
        <f t="shared" si="6"/>
        <v>1</v>
      </c>
      <c r="F327" s="189"/>
    </row>
    <row r="328" ht="15" spans="1:6">
      <c r="A328" s="252" t="s">
        <v>582</v>
      </c>
      <c r="B328" s="251" t="s">
        <v>69</v>
      </c>
      <c r="C328" s="183">
        <v>2</v>
      </c>
      <c r="D328" s="183">
        <v>2</v>
      </c>
      <c r="E328" s="189">
        <f t="shared" ref="E328:E391" si="7">D328/C328</f>
        <v>1</v>
      </c>
      <c r="F328" s="189"/>
    </row>
    <row r="329" ht="15" spans="1:6">
      <c r="A329" s="252" t="s">
        <v>583</v>
      </c>
      <c r="B329" s="251" t="s">
        <v>71</v>
      </c>
      <c r="C329" s="183">
        <v>1</v>
      </c>
      <c r="D329" s="183">
        <v>1</v>
      </c>
      <c r="E329" s="189">
        <f t="shared" si="7"/>
        <v>1</v>
      </c>
      <c r="F329" s="189"/>
    </row>
    <row r="330" ht="15" spans="1:6">
      <c r="A330" s="252" t="s">
        <v>584</v>
      </c>
      <c r="B330" s="253" t="s">
        <v>73</v>
      </c>
      <c r="C330" s="183">
        <v>0</v>
      </c>
      <c r="D330" s="183">
        <v>0</v>
      </c>
      <c r="E330" s="189" t="e">
        <f t="shared" si="7"/>
        <v>#DIV/0!</v>
      </c>
      <c r="F330" s="189"/>
    </row>
    <row r="331" ht="15" spans="1:6">
      <c r="A331" s="252" t="s">
        <v>585</v>
      </c>
      <c r="B331" s="253" t="s">
        <v>586</v>
      </c>
      <c r="C331" s="183">
        <v>0</v>
      </c>
      <c r="D331" s="183">
        <v>0</v>
      </c>
      <c r="E331" s="189" t="e">
        <f t="shared" si="7"/>
        <v>#DIV/0!</v>
      </c>
      <c r="F331" s="189"/>
    </row>
    <row r="332" ht="15" spans="1:6">
      <c r="A332" s="252" t="s">
        <v>587</v>
      </c>
      <c r="B332" s="253" t="s">
        <v>87</v>
      </c>
      <c r="C332" s="183">
        <v>0</v>
      </c>
      <c r="D332" s="183">
        <v>0</v>
      </c>
      <c r="E332" s="189" t="e">
        <f t="shared" si="7"/>
        <v>#DIV/0!</v>
      </c>
      <c r="F332" s="189"/>
    </row>
    <row r="333" ht="15" spans="1:6">
      <c r="A333" s="252" t="s">
        <v>588</v>
      </c>
      <c r="B333" s="189" t="s">
        <v>589</v>
      </c>
      <c r="C333" s="183">
        <v>0</v>
      </c>
      <c r="D333" s="183">
        <v>0</v>
      </c>
      <c r="E333" s="189" t="e">
        <f t="shared" si="7"/>
        <v>#DIV/0!</v>
      </c>
      <c r="F333" s="189"/>
    </row>
    <row r="334" ht="15" spans="1:6">
      <c r="A334" s="252" t="s">
        <v>590</v>
      </c>
      <c r="B334" s="369" t="s">
        <v>591</v>
      </c>
      <c r="C334" s="183">
        <v>143</v>
      </c>
      <c r="D334" s="183">
        <v>150</v>
      </c>
      <c r="E334" s="189">
        <f t="shared" si="7"/>
        <v>1.04895104895105</v>
      </c>
      <c r="F334" s="189"/>
    </row>
    <row r="335" ht="15" spans="1:6">
      <c r="A335" s="252" t="s">
        <v>592</v>
      </c>
      <c r="B335" s="251" t="s">
        <v>69</v>
      </c>
      <c r="C335" s="183">
        <v>66</v>
      </c>
      <c r="D335" s="183">
        <v>70</v>
      </c>
      <c r="E335" s="189">
        <f t="shared" si="7"/>
        <v>1.06060606060606</v>
      </c>
      <c r="F335" s="189"/>
    </row>
    <row r="336" ht="15" spans="1:6">
      <c r="A336" s="252" t="s">
        <v>593</v>
      </c>
      <c r="B336" s="251" t="s">
        <v>71</v>
      </c>
      <c r="C336" s="183">
        <v>77</v>
      </c>
      <c r="D336" s="183">
        <v>80</v>
      </c>
      <c r="E336" s="189">
        <f t="shared" si="7"/>
        <v>1.03896103896104</v>
      </c>
      <c r="F336" s="189"/>
    </row>
    <row r="337" ht="15" spans="1:6">
      <c r="A337" s="252" t="s">
        <v>594</v>
      </c>
      <c r="B337" s="253" t="s">
        <v>73</v>
      </c>
      <c r="C337" s="183">
        <v>0</v>
      </c>
      <c r="D337" s="183">
        <v>0</v>
      </c>
      <c r="E337" s="189" t="e">
        <f t="shared" si="7"/>
        <v>#DIV/0!</v>
      </c>
      <c r="F337" s="189"/>
    </row>
    <row r="338" ht="15" spans="1:6">
      <c r="A338" s="252" t="s">
        <v>595</v>
      </c>
      <c r="B338" s="253" t="s">
        <v>596</v>
      </c>
      <c r="C338" s="183">
        <v>0</v>
      </c>
      <c r="D338" s="183">
        <v>0</v>
      </c>
      <c r="E338" s="189" t="e">
        <f t="shared" si="7"/>
        <v>#DIV/0!</v>
      </c>
      <c r="F338" s="189"/>
    </row>
    <row r="339" ht="15" spans="1:6">
      <c r="A339" s="252" t="s">
        <v>597</v>
      </c>
      <c r="B339" s="253" t="s">
        <v>598</v>
      </c>
      <c r="C339" s="183">
        <v>0</v>
      </c>
      <c r="D339" s="183">
        <v>0</v>
      </c>
      <c r="E339" s="189" t="e">
        <f t="shared" si="7"/>
        <v>#DIV/0!</v>
      </c>
      <c r="F339" s="189"/>
    </row>
    <row r="340" ht="15" spans="1:6">
      <c r="A340" s="252" t="s">
        <v>599</v>
      </c>
      <c r="B340" s="253" t="s">
        <v>87</v>
      </c>
      <c r="C340" s="183">
        <v>0</v>
      </c>
      <c r="D340" s="183">
        <v>0</v>
      </c>
      <c r="E340" s="189" t="e">
        <f t="shared" si="7"/>
        <v>#DIV/0!</v>
      </c>
      <c r="F340" s="189"/>
    </row>
    <row r="341" ht="15" spans="1:6">
      <c r="A341" s="252" t="s">
        <v>600</v>
      </c>
      <c r="B341" s="253" t="s">
        <v>601</v>
      </c>
      <c r="C341" s="183">
        <v>0</v>
      </c>
      <c r="D341" s="183">
        <v>0</v>
      </c>
      <c r="E341" s="189" t="e">
        <f t="shared" si="7"/>
        <v>#DIV/0!</v>
      </c>
      <c r="F341" s="189"/>
    </row>
    <row r="342" ht="15" spans="1:6">
      <c r="A342" s="252" t="s">
        <v>602</v>
      </c>
      <c r="B342" s="189" t="s">
        <v>603</v>
      </c>
      <c r="C342" s="183">
        <v>208</v>
      </c>
      <c r="D342" s="183">
        <v>210</v>
      </c>
      <c r="E342" s="189">
        <f t="shared" si="7"/>
        <v>1.00961538461538</v>
      </c>
      <c r="F342" s="189"/>
    </row>
    <row r="343" ht="15" spans="1:6">
      <c r="A343" s="252" t="s">
        <v>604</v>
      </c>
      <c r="B343" s="251" t="s">
        <v>69</v>
      </c>
      <c r="C343" s="183">
        <v>208</v>
      </c>
      <c r="D343" s="183">
        <v>210</v>
      </c>
      <c r="E343" s="189">
        <f t="shared" si="7"/>
        <v>1.00961538461538</v>
      </c>
      <c r="F343" s="189"/>
    </row>
    <row r="344" ht="15" spans="1:6">
      <c r="A344" s="252" t="s">
        <v>605</v>
      </c>
      <c r="B344" s="251" t="s">
        <v>71</v>
      </c>
      <c r="C344" s="183">
        <v>0</v>
      </c>
      <c r="D344" s="183">
        <v>0</v>
      </c>
      <c r="E344" s="189" t="e">
        <f t="shared" si="7"/>
        <v>#DIV/0!</v>
      </c>
      <c r="F344" s="189"/>
    </row>
    <row r="345" ht="15" spans="1:6">
      <c r="A345" s="252" t="s">
        <v>606</v>
      </c>
      <c r="B345" s="251" t="s">
        <v>73</v>
      </c>
      <c r="C345" s="183">
        <v>0</v>
      </c>
      <c r="D345" s="183">
        <v>0</v>
      </c>
      <c r="E345" s="189" t="e">
        <f t="shared" si="7"/>
        <v>#DIV/0!</v>
      </c>
      <c r="F345" s="189"/>
    </row>
    <row r="346" ht="15" spans="1:6">
      <c r="A346" s="252" t="s">
        <v>607</v>
      </c>
      <c r="B346" s="253" t="s">
        <v>608</v>
      </c>
      <c r="C346" s="183">
        <v>0</v>
      </c>
      <c r="D346" s="183">
        <v>0</v>
      </c>
      <c r="E346" s="189" t="e">
        <f t="shared" si="7"/>
        <v>#DIV/0!</v>
      </c>
      <c r="F346" s="189"/>
    </row>
    <row r="347" ht="15" spans="1:6">
      <c r="A347" s="252" t="s">
        <v>609</v>
      </c>
      <c r="B347" s="253" t="s">
        <v>610</v>
      </c>
      <c r="C347" s="183">
        <v>0</v>
      </c>
      <c r="D347" s="183">
        <v>0</v>
      </c>
      <c r="E347" s="189" t="e">
        <f t="shared" si="7"/>
        <v>#DIV/0!</v>
      </c>
      <c r="F347" s="189"/>
    </row>
    <row r="348" ht="15" spans="1:6">
      <c r="A348" s="252" t="s">
        <v>611</v>
      </c>
      <c r="B348" s="253" t="s">
        <v>612</v>
      </c>
      <c r="C348" s="183">
        <v>0</v>
      </c>
      <c r="D348" s="183">
        <v>0</v>
      </c>
      <c r="E348" s="189" t="e">
        <f t="shared" si="7"/>
        <v>#DIV/0!</v>
      </c>
      <c r="F348" s="189"/>
    </row>
    <row r="349" ht="15" spans="1:6">
      <c r="A349" s="252" t="s">
        <v>613</v>
      </c>
      <c r="B349" s="251" t="s">
        <v>87</v>
      </c>
      <c r="C349" s="183">
        <v>0</v>
      </c>
      <c r="D349" s="183">
        <v>0</v>
      </c>
      <c r="E349" s="189" t="e">
        <f t="shared" si="7"/>
        <v>#DIV/0!</v>
      </c>
      <c r="F349" s="189"/>
    </row>
    <row r="350" ht="15" spans="1:6">
      <c r="A350" s="252" t="s">
        <v>614</v>
      </c>
      <c r="B350" s="251" t="s">
        <v>615</v>
      </c>
      <c r="C350" s="183">
        <v>0</v>
      </c>
      <c r="D350" s="183">
        <v>0</v>
      </c>
      <c r="E350" s="189" t="e">
        <f t="shared" si="7"/>
        <v>#DIV/0!</v>
      </c>
      <c r="F350" s="189"/>
    </row>
    <row r="351" ht="15" spans="1:6">
      <c r="A351" s="252" t="s">
        <v>616</v>
      </c>
      <c r="B351" s="251" t="s">
        <v>617</v>
      </c>
      <c r="C351" s="183">
        <v>1100</v>
      </c>
      <c r="D351" s="183">
        <v>1109</v>
      </c>
      <c r="E351" s="189">
        <f t="shared" si="7"/>
        <v>1.00818181818182</v>
      </c>
      <c r="F351" s="189"/>
    </row>
    <row r="352" ht="15" spans="1:6">
      <c r="A352" s="252" t="s">
        <v>618</v>
      </c>
      <c r="B352" s="253" t="s">
        <v>69</v>
      </c>
      <c r="C352" s="183">
        <v>814</v>
      </c>
      <c r="D352" s="183">
        <v>820</v>
      </c>
      <c r="E352" s="189">
        <f t="shared" si="7"/>
        <v>1.00737100737101</v>
      </c>
      <c r="F352" s="189"/>
    </row>
    <row r="353" ht="15" spans="1:6">
      <c r="A353" s="252" t="s">
        <v>619</v>
      </c>
      <c r="B353" s="253" t="s">
        <v>71</v>
      </c>
      <c r="C353" s="183">
        <v>18</v>
      </c>
      <c r="D353" s="183">
        <v>18</v>
      </c>
      <c r="E353" s="189">
        <f t="shared" si="7"/>
        <v>1</v>
      </c>
      <c r="F353" s="189"/>
    </row>
    <row r="354" ht="15" spans="1:6">
      <c r="A354" s="252" t="s">
        <v>620</v>
      </c>
      <c r="B354" s="253" t="s">
        <v>73</v>
      </c>
      <c r="C354" s="183">
        <v>0</v>
      </c>
      <c r="D354" s="183">
        <v>0</v>
      </c>
      <c r="E354" s="189" t="e">
        <f t="shared" si="7"/>
        <v>#DIV/0!</v>
      </c>
      <c r="F354" s="189"/>
    </row>
    <row r="355" ht="15" spans="1:6">
      <c r="A355" s="252" t="s">
        <v>621</v>
      </c>
      <c r="B355" s="189" t="s">
        <v>622</v>
      </c>
      <c r="C355" s="183">
        <v>159</v>
      </c>
      <c r="D355" s="183">
        <v>160</v>
      </c>
      <c r="E355" s="189">
        <f t="shared" si="7"/>
        <v>1.0062893081761</v>
      </c>
      <c r="F355" s="189"/>
    </row>
    <row r="356" ht="15" spans="1:6">
      <c r="A356" s="252" t="s">
        <v>623</v>
      </c>
      <c r="B356" s="251" t="s">
        <v>624</v>
      </c>
      <c r="C356" s="183">
        <v>12</v>
      </c>
      <c r="D356" s="183">
        <v>13</v>
      </c>
      <c r="E356" s="189">
        <f t="shared" si="7"/>
        <v>1.08333333333333</v>
      </c>
      <c r="F356" s="189"/>
    </row>
    <row r="357" ht="15" spans="1:6">
      <c r="A357" s="252" t="s">
        <v>625</v>
      </c>
      <c r="B357" s="251" t="s">
        <v>626</v>
      </c>
      <c r="C357" s="183">
        <v>0</v>
      </c>
      <c r="D357" s="183">
        <v>0</v>
      </c>
      <c r="E357" s="189" t="e">
        <f t="shared" si="7"/>
        <v>#DIV/0!</v>
      </c>
      <c r="F357" s="189"/>
    </row>
    <row r="358" ht="15" spans="1:6">
      <c r="A358" s="252" t="s">
        <v>627</v>
      </c>
      <c r="B358" s="369" t="s">
        <v>628</v>
      </c>
      <c r="C358" s="183">
        <v>25</v>
      </c>
      <c r="D358" s="183">
        <v>25</v>
      </c>
      <c r="E358" s="189">
        <f t="shared" si="7"/>
        <v>1</v>
      </c>
      <c r="F358" s="189"/>
    </row>
    <row r="359" ht="15" spans="1:6">
      <c r="A359" s="252" t="s">
        <v>629</v>
      </c>
      <c r="B359" s="253" t="s">
        <v>630</v>
      </c>
      <c r="C359" s="183">
        <v>0</v>
      </c>
      <c r="D359" s="183">
        <v>0</v>
      </c>
      <c r="E359" s="189" t="e">
        <f t="shared" si="7"/>
        <v>#DIV/0!</v>
      </c>
      <c r="F359" s="189"/>
    </row>
    <row r="360" ht="15" spans="1:6">
      <c r="A360" s="252" t="s">
        <v>631</v>
      </c>
      <c r="B360" s="253" t="s">
        <v>632</v>
      </c>
      <c r="C360" s="183">
        <v>7</v>
      </c>
      <c r="D360" s="183">
        <v>7</v>
      </c>
      <c r="E360" s="189">
        <f t="shared" si="7"/>
        <v>1</v>
      </c>
      <c r="F360" s="189"/>
    </row>
    <row r="361" ht="15" spans="1:6">
      <c r="A361" s="252" t="s">
        <v>633</v>
      </c>
      <c r="B361" s="253" t="s">
        <v>634</v>
      </c>
      <c r="C361" s="183">
        <v>0</v>
      </c>
      <c r="D361" s="183">
        <v>0</v>
      </c>
      <c r="E361" s="189" t="e">
        <f t="shared" si="7"/>
        <v>#DIV/0!</v>
      </c>
      <c r="F361" s="189"/>
    </row>
    <row r="362" ht="15" spans="1:6">
      <c r="A362" s="252" t="s">
        <v>635</v>
      </c>
      <c r="B362" s="253" t="s">
        <v>168</v>
      </c>
      <c r="C362" s="183">
        <v>0</v>
      </c>
      <c r="D362" s="183">
        <v>0</v>
      </c>
      <c r="E362" s="189" t="e">
        <f t="shared" si="7"/>
        <v>#DIV/0!</v>
      </c>
      <c r="F362" s="189"/>
    </row>
    <row r="363" ht="15" spans="1:6">
      <c r="A363" s="252" t="s">
        <v>636</v>
      </c>
      <c r="B363" s="253" t="s">
        <v>87</v>
      </c>
      <c r="C363" s="183">
        <v>0</v>
      </c>
      <c r="D363" s="183">
        <v>0</v>
      </c>
      <c r="E363" s="189" t="e">
        <f t="shared" si="7"/>
        <v>#DIV/0!</v>
      </c>
      <c r="F363" s="189"/>
    </row>
    <row r="364" ht="15" spans="1:6">
      <c r="A364" s="252" t="s">
        <v>637</v>
      </c>
      <c r="B364" s="251" t="s">
        <v>638</v>
      </c>
      <c r="C364" s="183">
        <v>65</v>
      </c>
      <c r="D364" s="183">
        <v>66</v>
      </c>
      <c r="E364" s="189">
        <f t="shared" si="7"/>
        <v>1.01538461538462</v>
      </c>
      <c r="F364" s="189"/>
    </row>
    <row r="365" ht="15" spans="1:6">
      <c r="A365" s="252" t="s">
        <v>639</v>
      </c>
      <c r="B365" s="369" t="s">
        <v>640</v>
      </c>
      <c r="C365" s="183">
        <v>0</v>
      </c>
      <c r="D365" s="183">
        <v>0</v>
      </c>
      <c r="E365" s="189" t="e">
        <f t="shared" si="7"/>
        <v>#DIV/0!</v>
      </c>
      <c r="F365" s="189"/>
    </row>
    <row r="366" ht="15" spans="1:6">
      <c r="A366" s="252" t="s">
        <v>641</v>
      </c>
      <c r="B366" s="251" t="s">
        <v>69</v>
      </c>
      <c r="C366" s="183">
        <v>0</v>
      </c>
      <c r="D366" s="183">
        <v>0</v>
      </c>
      <c r="E366" s="189" t="e">
        <f t="shared" si="7"/>
        <v>#DIV/0!</v>
      </c>
      <c r="F366" s="189"/>
    </row>
    <row r="367" ht="15" spans="1:6">
      <c r="A367" s="252" t="s">
        <v>642</v>
      </c>
      <c r="B367" s="253" t="s">
        <v>71</v>
      </c>
      <c r="C367" s="183">
        <v>0</v>
      </c>
      <c r="D367" s="183">
        <v>0</v>
      </c>
      <c r="E367" s="189" t="e">
        <f t="shared" si="7"/>
        <v>#DIV/0!</v>
      </c>
      <c r="F367" s="189"/>
    </row>
    <row r="368" ht="15" spans="1:6">
      <c r="A368" s="252" t="s">
        <v>643</v>
      </c>
      <c r="B368" s="253" t="s">
        <v>73</v>
      </c>
      <c r="C368" s="183">
        <v>0</v>
      </c>
      <c r="D368" s="183">
        <v>0</v>
      </c>
      <c r="E368" s="189" t="e">
        <f t="shared" si="7"/>
        <v>#DIV/0!</v>
      </c>
      <c r="F368" s="189"/>
    </row>
    <row r="369" ht="15" spans="1:6">
      <c r="A369" s="252" t="s">
        <v>644</v>
      </c>
      <c r="B369" s="276" t="s">
        <v>645</v>
      </c>
      <c r="C369" s="183">
        <v>0</v>
      </c>
      <c r="D369" s="183">
        <v>0</v>
      </c>
      <c r="E369" s="189" t="e">
        <f t="shared" si="7"/>
        <v>#DIV/0!</v>
      </c>
      <c r="F369" s="189"/>
    </row>
    <row r="370" ht="15" spans="1:6">
      <c r="A370" s="252" t="s">
        <v>646</v>
      </c>
      <c r="B370" s="277" t="s">
        <v>647</v>
      </c>
      <c r="C370" s="183">
        <v>0</v>
      </c>
      <c r="D370" s="183">
        <v>0</v>
      </c>
      <c r="E370" s="189" t="e">
        <f t="shared" si="7"/>
        <v>#DIV/0!</v>
      </c>
      <c r="F370" s="189"/>
    </row>
    <row r="371" ht="15" spans="1:6">
      <c r="A371" s="252" t="s">
        <v>648</v>
      </c>
      <c r="B371" s="276" t="s">
        <v>649</v>
      </c>
      <c r="C371" s="183">
        <v>0</v>
      </c>
      <c r="D371" s="183">
        <v>0</v>
      </c>
      <c r="E371" s="189" t="e">
        <f t="shared" si="7"/>
        <v>#DIV/0!</v>
      </c>
      <c r="F371" s="189"/>
    </row>
    <row r="372" ht="15" spans="1:6">
      <c r="A372" s="252" t="s">
        <v>650</v>
      </c>
      <c r="B372" s="276" t="s">
        <v>168</v>
      </c>
      <c r="C372" s="183">
        <v>0</v>
      </c>
      <c r="D372" s="183">
        <v>0</v>
      </c>
      <c r="E372" s="189" t="e">
        <f t="shared" si="7"/>
        <v>#DIV/0!</v>
      </c>
      <c r="F372" s="189"/>
    </row>
    <row r="373" ht="15" spans="1:6">
      <c r="A373" s="252" t="s">
        <v>651</v>
      </c>
      <c r="B373" s="276" t="s">
        <v>87</v>
      </c>
      <c r="C373" s="183">
        <v>0</v>
      </c>
      <c r="D373" s="183">
        <v>0</v>
      </c>
      <c r="E373" s="189" t="e">
        <f t="shared" si="7"/>
        <v>#DIV/0!</v>
      </c>
      <c r="F373" s="189"/>
    </row>
    <row r="374" ht="15" spans="1:6">
      <c r="A374" s="252" t="s">
        <v>652</v>
      </c>
      <c r="B374" s="277" t="s">
        <v>653</v>
      </c>
      <c r="C374" s="183">
        <v>0</v>
      </c>
      <c r="D374" s="183">
        <v>0</v>
      </c>
      <c r="E374" s="189" t="e">
        <f t="shared" si="7"/>
        <v>#DIV/0!</v>
      </c>
      <c r="F374" s="189"/>
    </row>
    <row r="375" ht="15" spans="1:6">
      <c r="A375" s="252" t="s">
        <v>654</v>
      </c>
      <c r="B375" s="253" t="s">
        <v>655</v>
      </c>
      <c r="C375" s="183">
        <v>12</v>
      </c>
      <c r="D375" s="183">
        <v>14</v>
      </c>
      <c r="E375" s="189">
        <f t="shared" si="7"/>
        <v>1.16666666666667</v>
      </c>
      <c r="F375" s="189"/>
    </row>
    <row r="376" ht="15" spans="1:6">
      <c r="A376" s="252" t="s">
        <v>656</v>
      </c>
      <c r="B376" s="253" t="s">
        <v>69</v>
      </c>
      <c r="C376" s="183">
        <v>0</v>
      </c>
      <c r="D376" s="183">
        <v>0</v>
      </c>
      <c r="E376" s="189" t="e">
        <f t="shared" si="7"/>
        <v>#DIV/0!</v>
      </c>
      <c r="F376" s="189"/>
    </row>
    <row r="377" ht="15" spans="1:6">
      <c r="A377" s="252" t="s">
        <v>657</v>
      </c>
      <c r="B377" s="253" t="s">
        <v>71</v>
      </c>
      <c r="C377" s="183">
        <v>0</v>
      </c>
      <c r="D377" s="183">
        <v>0</v>
      </c>
      <c r="E377" s="189" t="e">
        <f t="shared" si="7"/>
        <v>#DIV/0!</v>
      </c>
      <c r="F377" s="189"/>
    </row>
    <row r="378" ht="15" spans="1:6">
      <c r="A378" s="252" t="s">
        <v>658</v>
      </c>
      <c r="B378" s="251" t="s">
        <v>73</v>
      </c>
      <c r="C378" s="183">
        <v>0</v>
      </c>
      <c r="D378" s="183">
        <v>0</v>
      </c>
      <c r="E378" s="189" t="e">
        <f t="shared" si="7"/>
        <v>#DIV/0!</v>
      </c>
      <c r="F378" s="189"/>
    </row>
    <row r="379" ht="15" spans="1:6">
      <c r="A379" s="252" t="s">
        <v>659</v>
      </c>
      <c r="B379" s="251" t="s">
        <v>660</v>
      </c>
      <c r="C379" s="183">
        <v>0</v>
      </c>
      <c r="D379" s="183">
        <v>0</v>
      </c>
      <c r="E379" s="189" t="e">
        <f t="shared" si="7"/>
        <v>#DIV/0!</v>
      </c>
      <c r="F379" s="189"/>
    </row>
    <row r="380" ht="15" spans="1:6">
      <c r="A380" s="252" t="s">
        <v>661</v>
      </c>
      <c r="B380" s="251" t="s">
        <v>662</v>
      </c>
      <c r="C380" s="183">
        <v>0</v>
      </c>
      <c r="D380" s="183">
        <v>0</v>
      </c>
      <c r="E380" s="189" t="e">
        <f t="shared" si="7"/>
        <v>#DIV/0!</v>
      </c>
      <c r="F380" s="189"/>
    </row>
    <row r="381" ht="15" spans="1:6">
      <c r="A381" s="252" t="s">
        <v>663</v>
      </c>
      <c r="B381" s="253" t="s">
        <v>664</v>
      </c>
      <c r="C381" s="183">
        <v>0</v>
      </c>
      <c r="D381" s="183">
        <v>0</v>
      </c>
      <c r="E381" s="189" t="e">
        <f t="shared" si="7"/>
        <v>#DIV/0!</v>
      </c>
      <c r="F381" s="189"/>
    </row>
    <row r="382" ht="15" spans="1:6">
      <c r="A382" s="252" t="s">
        <v>665</v>
      </c>
      <c r="B382" s="253" t="s">
        <v>168</v>
      </c>
      <c r="C382" s="183">
        <v>0</v>
      </c>
      <c r="D382" s="183">
        <v>0</v>
      </c>
      <c r="E382" s="189" t="e">
        <f t="shared" si="7"/>
        <v>#DIV/0!</v>
      </c>
      <c r="F382" s="189"/>
    </row>
    <row r="383" ht="15" spans="1:6">
      <c r="A383" s="252" t="s">
        <v>666</v>
      </c>
      <c r="B383" s="253" t="s">
        <v>87</v>
      </c>
      <c r="C383" s="183">
        <v>0</v>
      </c>
      <c r="D383" s="183">
        <v>0</v>
      </c>
      <c r="E383" s="189" t="e">
        <f t="shared" si="7"/>
        <v>#DIV/0!</v>
      </c>
      <c r="F383" s="189"/>
    </row>
    <row r="384" ht="15" spans="1:6">
      <c r="A384" s="252" t="s">
        <v>667</v>
      </c>
      <c r="B384" s="253" t="s">
        <v>668</v>
      </c>
      <c r="C384" s="183">
        <v>12</v>
      </c>
      <c r="D384" s="183">
        <v>14</v>
      </c>
      <c r="E384" s="189">
        <f t="shared" si="7"/>
        <v>1.16666666666667</v>
      </c>
      <c r="F384" s="189"/>
    </row>
    <row r="385" ht="15" spans="1:6">
      <c r="A385" s="252" t="s">
        <v>669</v>
      </c>
      <c r="B385" s="189" t="s">
        <v>670</v>
      </c>
      <c r="C385" s="183">
        <v>0</v>
      </c>
      <c r="D385" s="183">
        <v>0</v>
      </c>
      <c r="E385" s="189" t="e">
        <f t="shared" si="7"/>
        <v>#DIV/0!</v>
      </c>
      <c r="F385" s="189"/>
    </row>
    <row r="386" ht="15" spans="1:6">
      <c r="A386" s="252" t="s">
        <v>671</v>
      </c>
      <c r="B386" s="251" t="s">
        <v>69</v>
      </c>
      <c r="C386" s="183">
        <v>0</v>
      </c>
      <c r="D386" s="183">
        <v>0</v>
      </c>
      <c r="E386" s="189" t="e">
        <f t="shared" si="7"/>
        <v>#DIV/0!</v>
      </c>
      <c r="F386" s="189"/>
    </row>
    <row r="387" ht="15" spans="1:6">
      <c r="A387" s="252" t="s">
        <v>672</v>
      </c>
      <c r="B387" s="251" t="s">
        <v>71</v>
      </c>
      <c r="C387" s="183">
        <v>0</v>
      </c>
      <c r="D387" s="183">
        <v>0</v>
      </c>
      <c r="E387" s="189" t="e">
        <f t="shared" si="7"/>
        <v>#DIV/0!</v>
      </c>
      <c r="F387" s="189"/>
    </row>
    <row r="388" ht="15" spans="1:6">
      <c r="A388" s="252" t="s">
        <v>673</v>
      </c>
      <c r="B388" s="369" t="s">
        <v>73</v>
      </c>
      <c r="C388" s="183">
        <v>0</v>
      </c>
      <c r="D388" s="183">
        <v>0</v>
      </c>
      <c r="E388" s="189" t="e">
        <f t="shared" si="7"/>
        <v>#DIV/0!</v>
      </c>
      <c r="F388" s="189"/>
    </row>
    <row r="389" ht="15" spans="1:6">
      <c r="A389" s="252" t="s">
        <v>674</v>
      </c>
      <c r="B389" s="370" t="s">
        <v>675</v>
      </c>
      <c r="C389" s="183">
        <v>0</v>
      </c>
      <c r="D389" s="183">
        <v>0</v>
      </c>
      <c r="E389" s="189" t="e">
        <f t="shared" si="7"/>
        <v>#DIV/0!</v>
      </c>
      <c r="F389" s="189"/>
    </row>
    <row r="390" ht="15" spans="1:6">
      <c r="A390" s="252" t="s">
        <v>676</v>
      </c>
      <c r="B390" s="253" t="s">
        <v>677</v>
      </c>
      <c r="C390" s="183">
        <v>0</v>
      </c>
      <c r="D390" s="183">
        <v>0</v>
      </c>
      <c r="E390" s="189" t="e">
        <f t="shared" si="7"/>
        <v>#DIV/0!</v>
      </c>
      <c r="F390" s="189"/>
    </row>
    <row r="391" ht="15" spans="1:6">
      <c r="A391" s="252" t="s">
        <v>678</v>
      </c>
      <c r="B391" s="253" t="s">
        <v>87</v>
      </c>
      <c r="C391" s="183">
        <v>0</v>
      </c>
      <c r="D391" s="183">
        <v>0</v>
      </c>
      <c r="E391" s="189" t="e">
        <f t="shared" si="7"/>
        <v>#DIV/0!</v>
      </c>
      <c r="F391" s="189"/>
    </row>
    <row r="392" ht="15" spans="1:6">
      <c r="A392" s="252" t="s">
        <v>679</v>
      </c>
      <c r="B392" s="251" t="s">
        <v>680</v>
      </c>
      <c r="C392" s="183">
        <v>0</v>
      </c>
      <c r="D392" s="183">
        <v>0</v>
      </c>
      <c r="E392" s="189" t="e">
        <f t="shared" ref="E392:E455" si="8">D392/C392</f>
        <v>#DIV/0!</v>
      </c>
      <c r="F392" s="189"/>
    </row>
    <row r="393" ht="15" spans="1:6">
      <c r="A393" s="252" t="s">
        <v>681</v>
      </c>
      <c r="B393" s="251" t="s">
        <v>682</v>
      </c>
      <c r="C393" s="183">
        <v>0</v>
      </c>
      <c r="D393" s="183">
        <v>0</v>
      </c>
      <c r="E393" s="189" t="e">
        <f t="shared" si="8"/>
        <v>#DIV/0!</v>
      </c>
      <c r="F393" s="189"/>
    </row>
    <row r="394" ht="15" spans="1:6">
      <c r="A394" s="252" t="s">
        <v>683</v>
      </c>
      <c r="B394" s="251" t="s">
        <v>69</v>
      </c>
      <c r="C394" s="183">
        <v>0</v>
      </c>
      <c r="D394" s="183">
        <v>0</v>
      </c>
      <c r="E394" s="189" t="e">
        <f t="shared" si="8"/>
        <v>#DIV/0!</v>
      </c>
      <c r="F394" s="189"/>
    </row>
    <row r="395" ht="15" spans="1:6">
      <c r="A395" s="252" t="s">
        <v>684</v>
      </c>
      <c r="B395" s="253" t="s">
        <v>71</v>
      </c>
      <c r="C395" s="183">
        <v>0</v>
      </c>
      <c r="D395" s="183">
        <v>0</v>
      </c>
      <c r="E395" s="189" t="e">
        <f t="shared" si="8"/>
        <v>#DIV/0!</v>
      </c>
      <c r="F395" s="189"/>
    </row>
    <row r="396" ht="15" spans="1:6">
      <c r="A396" s="252" t="s">
        <v>685</v>
      </c>
      <c r="B396" s="251" t="s">
        <v>168</v>
      </c>
      <c r="C396" s="183">
        <v>0</v>
      </c>
      <c r="D396" s="183">
        <v>0</v>
      </c>
      <c r="E396" s="189" t="e">
        <f t="shared" si="8"/>
        <v>#DIV/0!</v>
      </c>
      <c r="F396" s="189"/>
    </row>
    <row r="397" ht="15" spans="1:6">
      <c r="A397" s="252" t="s">
        <v>686</v>
      </c>
      <c r="B397" s="253" t="s">
        <v>687</v>
      </c>
      <c r="C397" s="183">
        <v>0</v>
      </c>
      <c r="D397" s="183">
        <v>0</v>
      </c>
      <c r="E397" s="189" t="e">
        <f t="shared" si="8"/>
        <v>#DIV/0!</v>
      </c>
      <c r="F397" s="189"/>
    </row>
    <row r="398" ht="15" spans="1:6">
      <c r="A398" s="252" t="s">
        <v>688</v>
      </c>
      <c r="B398" s="251" t="s">
        <v>689</v>
      </c>
      <c r="C398" s="183">
        <v>0</v>
      </c>
      <c r="D398" s="183">
        <v>0</v>
      </c>
      <c r="E398" s="189" t="e">
        <f t="shared" si="8"/>
        <v>#DIV/0!</v>
      </c>
      <c r="F398" s="189"/>
    </row>
    <row r="399" ht="15" spans="1:6">
      <c r="A399" s="252" t="s">
        <v>690</v>
      </c>
      <c r="B399" s="251" t="s">
        <v>691</v>
      </c>
      <c r="C399" s="183">
        <v>222</v>
      </c>
      <c r="D399" s="183">
        <v>225</v>
      </c>
      <c r="E399" s="189">
        <f t="shared" si="8"/>
        <v>1.01351351351351</v>
      </c>
      <c r="F399" s="189"/>
    </row>
    <row r="400" ht="15" spans="1:6">
      <c r="A400" s="252" t="s">
        <v>692</v>
      </c>
      <c r="B400" s="251" t="s">
        <v>693</v>
      </c>
      <c r="C400" s="183">
        <v>0</v>
      </c>
      <c r="D400" s="183">
        <v>0</v>
      </c>
      <c r="E400" s="189" t="e">
        <f t="shared" si="8"/>
        <v>#DIV/0!</v>
      </c>
      <c r="F400" s="189"/>
    </row>
    <row r="401" ht="15" spans="1:6">
      <c r="A401" s="252" t="s">
        <v>694</v>
      </c>
      <c r="B401" s="251" t="s">
        <v>695</v>
      </c>
      <c r="C401" s="183">
        <v>222</v>
      </c>
      <c r="D401" s="183">
        <v>225</v>
      </c>
      <c r="E401" s="189">
        <f t="shared" si="8"/>
        <v>1.01351351351351</v>
      </c>
      <c r="F401" s="189"/>
    </row>
    <row r="402" ht="15" spans="1:6">
      <c r="A402" s="252" t="s">
        <v>696</v>
      </c>
      <c r="B402" s="189" t="s">
        <v>697</v>
      </c>
      <c r="C402" s="183">
        <v>110800</v>
      </c>
      <c r="D402" s="183">
        <v>116943</v>
      </c>
      <c r="E402" s="189">
        <f t="shared" si="8"/>
        <v>1.05544223826715</v>
      </c>
      <c r="F402" s="189"/>
    </row>
    <row r="403" ht="15" spans="1:6">
      <c r="A403" s="252" t="s">
        <v>698</v>
      </c>
      <c r="B403" s="253" t="s">
        <v>699</v>
      </c>
      <c r="C403" s="183">
        <v>2650</v>
      </c>
      <c r="D403" s="183">
        <v>2760</v>
      </c>
      <c r="E403" s="189">
        <f t="shared" si="8"/>
        <v>1.04150943396226</v>
      </c>
      <c r="F403" s="189"/>
    </row>
    <row r="404" ht="15" spans="1:6">
      <c r="A404" s="252" t="s">
        <v>700</v>
      </c>
      <c r="B404" s="251" t="s">
        <v>69</v>
      </c>
      <c r="C404" s="183">
        <v>785</v>
      </c>
      <c r="D404" s="183">
        <v>800</v>
      </c>
      <c r="E404" s="189">
        <f t="shared" si="8"/>
        <v>1.01910828025478</v>
      </c>
      <c r="F404" s="189"/>
    </row>
    <row r="405" ht="15" spans="1:6">
      <c r="A405" s="252" t="s">
        <v>701</v>
      </c>
      <c r="B405" s="251" t="s">
        <v>71</v>
      </c>
      <c r="C405" s="183">
        <v>0</v>
      </c>
      <c r="D405" s="183">
        <v>0</v>
      </c>
      <c r="E405" s="189" t="e">
        <f t="shared" si="8"/>
        <v>#DIV/0!</v>
      </c>
      <c r="F405" s="189"/>
    </row>
    <row r="406" ht="15" spans="1:6">
      <c r="A406" s="252" t="s">
        <v>702</v>
      </c>
      <c r="B406" s="251" t="s">
        <v>73</v>
      </c>
      <c r="C406" s="183">
        <v>0</v>
      </c>
      <c r="D406" s="183">
        <v>0</v>
      </c>
      <c r="E406" s="189" t="e">
        <f t="shared" si="8"/>
        <v>#DIV/0!</v>
      </c>
      <c r="F406" s="189"/>
    </row>
    <row r="407" ht="15" spans="1:6">
      <c r="A407" s="252" t="s">
        <v>703</v>
      </c>
      <c r="B407" s="370" t="s">
        <v>704</v>
      </c>
      <c r="C407" s="183">
        <v>1865</v>
      </c>
      <c r="D407" s="183">
        <v>1960</v>
      </c>
      <c r="E407" s="189">
        <f t="shared" si="8"/>
        <v>1.05093833780161</v>
      </c>
      <c r="F407" s="189"/>
    </row>
    <row r="408" ht="15" spans="1:6">
      <c r="A408" s="252" t="s">
        <v>705</v>
      </c>
      <c r="B408" s="251" t="s">
        <v>706</v>
      </c>
      <c r="C408" s="183">
        <v>89902</v>
      </c>
      <c r="D408" s="183">
        <v>94860</v>
      </c>
      <c r="E408" s="189">
        <f t="shared" si="8"/>
        <v>1.05514893995684</v>
      </c>
      <c r="F408" s="189"/>
    </row>
    <row r="409" ht="15" spans="1:6">
      <c r="A409" s="252" t="s">
        <v>707</v>
      </c>
      <c r="B409" s="251" t="s">
        <v>708</v>
      </c>
      <c r="C409" s="183">
        <v>1755</v>
      </c>
      <c r="D409" s="183">
        <v>1760</v>
      </c>
      <c r="E409" s="189">
        <f t="shared" si="8"/>
        <v>1.002849002849</v>
      </c>
      <c r="F409" s="189"/>
    </row>
    <row r="410" ht="15" spans="1:6">
      <c r="A410" s="252" t="s">
        <v>709</v>
      </c>
      <c r="B410" s="251" t="s">
        <v>710</v>
      </c>
      <c r="C410" s="183">
        <v>39310</v>
      </c>
      <c r="D410" s="183">
        <v>41750</v>
      </c>
      <c r="E410" s="189">
        <f t="shared" si="8"/>
        <v>1.0620707199186</v>
      </c>
      <c r="F410" s="189"/>
    </row>
    <row r="411" ht="15" spans="1:6">
      <c r="A411" s="252" t="s">
        <v>711</v>
      </c>
      <c r="B411" s="253" t="s">
        <v>712</v>
      </c>
      <c r="C411" s="183">
        <v>3016</v>
      </c>
      <c r="D411" s="183">
        <v>3200</v>
      </c>
      <c r="E411" s="189">
        <f t="shared" si="8"/>
        <v>1.06100795755968</v>
      </c>
      <c r="F411" s="189"/>
    </row>
    <row r="412" ht="15" spans="1:6">
      <c r="A412" s="252" t="s">
        <v>713</v>
      </c>
      <c r="B412" s="253" t="s">
        <v>714</v>
      </c>
      <c r="C412" s="183">
        <v>13850</v>
      </c>
      <c r="D412" s="183">
        <v>14500</v>
      </c>
      <c r="E412" s="189">
        <f t="shared" si="8"/>
        <v>1.04693140794224</v>
      </c>
      <c r="F412" s="189"/>
    </row>
    <row r="413" ht="15" spans="1:6">
      <c r="A413" s="252" t="s">
        <v>715</v>
      </c>
      <c r="B413" s="253" t="s">
        <v>716</v>
      </c>
      <c r="C413" s="183">
        <v>146</v>
      </c>
      <c r="D413" s="183">
        <v>150</v>
      </c>
      <c r="E413" s="189">
        <f t="shared" si="8"/>
        <v>1.02739726027397</v>
      </c>
      <c r="F413" s="189"/>
    </row>
    <row r="414" ht="15" spans="1:6">
      <c r="A414" s="252" t="s">
        <v>717</v>
      </c>
      <c r="B414" s="251" t="s">
        <v>718</v>
      </c>
      <c r="C414" s="183">
        <v>31825</v>
      </c>
      <c r="D414" s="183">
        <v>33500</v>
      </c>
      <c r="E414" s="189">
        <f t="shared" si="8"/>
        <v>1.05263157894737</v>
      </c>
      <c r="F414" s="189"/>
    </row>
    <row r="415" ht="15" spans="1:6">
      <c r="A415" s="252" t="s">
        <v>719</v>
      </c>
      <c r="B415" s="251" t="s">
        <v>720</v>
      </c>
      <c r="C415" s="183">
        <v>6845</v>
      </c>
      <c r="D415" s="183">
        <v>7200</v>
      </c>
      <c r="E415" s="189">
        <f t="shared" si="8"/>
        <v>1.0518626734843</v>
      </c>
      <c r="F415" s="189"/>
    </row>
    <row r="416" ht="15" spans="1:6">
      <c r="A416" s="252" t="s">
        <v>721</v>
      </c>
      <c r="B416" s="251" t="s">
        <v>722</v>
      </c>
      <c r="C416" s="183">
        <v>0</v>
      </c>
      <c r="D416" s="183">
        <v>0</v>
      </c>
      <c r="E416" s="189" t="e">
        <f t="shared" si="8"/>
        <v>#DIV/0!</v>
      </c>
      <c r="F416" s="189"/>
    </row>
    <row r="417" ht="15" spans="1:6">
      <c r="A417" s="252" t="s">
        <v>723</v>
      </c>
      <c r="B417" s="251" t="s">
        <v>724</v>
      </c>
      <c r="C417" s="183">
        <v>6845</v>
      </c>
      <c r="D417" s="183">
        <v>7200</v>
      </c>
      <c r="E417" s="189">
        <f t="shared" si="8"/>
        <v>1.0518626734843</v>
      </c>
      <c r="F417" s="189"/>
    </row>
    <row r="418" ht="15" spans="1:6">
      <c r="A418" s="252" t="s">
        <v>725</v>
      </c>
      <c r="B418" s="251" t="s">
        <v>726</v>
      </c>
      <c r="C418" s="183">
        <v>0</v>
      </c>
      <c r="D418" s="183">
        <v>0</v>
      </c>
      <c r="E418" s="189" t="e">
        <f t="shared" si="8"/>
        <v>#DIV/0!</v>
      </c>
      <c r="F418" s="189"/>
    </row>
    <row r="419" ht="15" spans="1:6">
      <c r="A419" s="252" t="s">
        <v>727</v>
      </c>
      <c r="B419" s="253" t="s">
        <v>728</v>
      </c>
      <c r="C419" s="183">
        <v>0</v>
      </c>
      <c r="D419" s="183">
        <v>0</v>
      </c>
      <c r="E419" s="189" t="e">
        <f t="shared" si="8"/>
        <v>#DIV/0!</v>
      </c>
      <c r="F419" s="189"/>
    </row>
    <row r="420" ht="15" spans="1:6">
      <c r="A420" s="252" t="s">
        <v>729</v>
      </c>
      <c r="B420" s="253" t="s">
        <v>730</v>
      </c>
      <c r="C420" s="183">
        <v>0</v>
      </c>
      <c r="D420" s="183">
        <v>0</v>
      </c>
      <c r="E420" s="189" t="e">
        <f t="shared" si="8"/>
        <v>#DIV/0!</v>
      </c>
      <c r="F420" s="189"/>
    </row>
    <row r="421" ht="15" spans="1:6">
      <c r="A421" s="252" t="s">
        <v>731</v>
      </c>
      <c r="B421" s="189" t="s">
        <v>732</v>
      </c>
      <c r="C421" s="183">
        <v>53</v>
      </c>
      <c r="D421" s="183">
        <v>56</v>
      </c>
      <c r="E421" s="189">
        <f t="shared" si="8"/>
        <v>1.05660377358491</v>
      </c>
      <c r="F421" s="189"/>
    </row>
    <row r="422" ht="15" spans="1:6">
      <c r="A422" s="252" t="s">
        <v>733</v>
      </c>
      <c r="B422" s="251" t="s">
        <v>734</v>
      </c>
      <c r="C422" s="183">
        <v>0</v>
      </c>
      <c r="D422" s="183">
        <v>0</v>
      </c>
      <c r="E422" s="189" t="e">
        <f t="shared" si="8"/>
        <v>#DIV/0!</v>
      </c>
      <c r="F422" s="189"/>
    </row>
    <row r="423" ht="15" spans="1:6">
      <c r="A423" s="252" t="s">
        <v>735</v>
      </c>
      <c r="B423" s="251" t="s">
        <v>736</v>
      </c>
      <c r="C423" s="183">
        <v>47</v>
      </c>
      <c r="D423" s="183">
        <v>50</v>
      </c>
      <c r="E423" s="189">
        <f t="shared" si="8"/>
        <v>1.06382978723404</v>
      </c>
      <c r="F423" s="189"/>
    </row>
    <row r="424" ht="15" spans="1:6">
      <c r="A424" s="252" t="s">
        <v>737</v>
      </c>
      <c r="B424" s="251" t="s">
        <v>738</v>
      </c>
      <c r="C424" s="183">
        <v>0</v>
      </c>
      <c r="D424" s="183">
        <v>0</v>
      </c>
      <c r="E424" s="189" t="e">
        <f t="shared" si="8"/>
        <v>#DIV/0!</v>
      </c>
      <c r="F424" s="189"/>
    </row>
    <row r="425" ht="15" spans="1:6">
      <c r="A425" s="252" t="s">
        <v>739</v>
      </c>
      <c r="B425" s="253" t="s">
        <v>740</v>
      </c>
      <c r="C425" s="183">
        <v>0</v>
      </c>
      <c r="D425" s="183">
        <v>0</v>
      </c>
      <c r="E425" s="189" t="e">
        <f t="shared" si="8"/>
        <v>#DIV/0!</v>
      </c>
      <c r="F425" s="189"/>
    </row>
    <row r="426" ht="15" spans="1:6">
      <c r="A426" s="252" t="s">
        <v>741</v>
      </c>
      <c r="B426" s="253" t="s">
        <v>742</v>
      </c>
      <c r="C426" s="183">
        <v>6</v>
      </c>
      <c r="D426" s="183">
        <v>6</v>
      </c>
      <c r="E426" s="189">
        <f t="shared" si="8"/>
        <v>1</v>
      </c>
      <c r="F426" s="189"/>
    </row>
    <row r="427" ht="15" spans="1:6">
      <c r="A427" s="252" t="s">
        <v>743</v>
      </c>
      <c r="B427" s="253" t="s">
        <v>744</v>
      </c>
      <c r="C427" s="183">
        <v>5</v>
      </c>
      <c r="D427" s="183">
        <v>5</v>
      </c>
      <c r="E427" s="189">
        <f t="shared" si="8"/>
        <v>1</v>
      </c>
      <c r="F427" s="189"/>
    </row>
    <row r="428" ht="15" spans="1:6">
      <c r="A428" s="252" t="s">
        <v>745</v>
      </c>
      <c r="B428" s="251" t="s">
        <v>746</v>
      </c>
      <c r="C428" s="183">
        <v>0</v>
      </c>
      <c r="D428" s="183">
        <v>0</v>
      </c>
      <c r="E428" s="189" t="e">
        <f t="shared" si="8"/>
        <v>#DIV/0!</v>
      </c>
      <c r="F428" s="189"/>
    </row>
    <row r="429" ht="15" spans="1:6">
      <c r="A429" s="252" t="s">
        <v>747</v>
      </c>
      <c r="B429" s="251" t="s">
        <v>748</v>
      </c>
      <c r="C429" s="183">
        <v>0</v>
      </c>
      <c r="D429" s="183">
        <v>0</v>
      </c>
      <c r="E429" s="189" t="e">
        <f t="shared" si="8"/>
        <v>#DIV/0!</v>
      </c>
      <c r="F429" s="189"/>
    </row>
    <row r="430" ht="15" spans="1:6">
      <c r="A430" s="252" t="s">
        <v>749</v>
      </c>
      <c r="B430" s="251" t="s">
        <v>750</v>
      </c>
      <c r="C430" s="183">
        <v>5</v>
      </c>
      <c r="D430" s="183">
        <v>5</v>
      </c>
      <c r="E430" s="189">
        <f t="shared" si="8"/>
        <v>1</v>
      </c>
      <c r="F430" s="189"/>
    </row>
    <row r="431" ht="15" spans="1:6">
      <c r="A431" s="252" t="s">
        <v>751</v>
      </c>
      <c r="B431" s="253" t="s">
        <v>752</v>
      </c>
      <c r="C431" s="183">
        <v>0</v>
      </c>
      <c r="D431" s="183">
        <v>0</v>
      </c>
      <c r="E431" s="189" t="e">
        <f t="shared" si="8"/>
        <v>#DIV/0!</v>
      </c>
      <c r="F431" s="189"/>
    </row>
    <row r="432" ht="15" spans="1:6">
      <c r="A432" s="252" t="s">
        <v>753</v>
      </c>
      <c r="B432" s="253" t="s">
        <v>754</v>
      </c>
      <c r="C432" s="183">
        <v>0</v>
      </c>
      <c r="D432" s="183">
        <v>0</v>
      </c>
      <c r="E432" s="189" t="e">
        <f t="shared" si="8"/>
        <v>#DIV/0!</v>
      </c>
      <c r="F432" s="189"/>
    </row>
    <row r="433" ht="15" spans="1:6">
      <c r="A433" s="252" t="s">
        <v>755</v>
      </c>
      <c r="B433" s="253" t="s">
        <v>756</v>
      </c>
      <c r="C433" s="183">
        <v>0</v>
      </c>
      <c r="D433" s="183">
        <v>0</v>
      </c>
      <c r="E433" s="189" t="e">
        <f t="shared" si="8"/>
        <v>#DIV/0!</v>
      </c>
      <c r="F433" s="189"/>
    </row>
    <row r="434" ht="15" spans="1:6">
      <c r="A434" s="252" t="s">
        <v>757</v>
      </c>
      <c r="B434" s="189" t="s">
        <v>758</v>
      </c>
      <c r="C434" s="183">
        <v>0</v>
      </c>
      <c r="D434" s="183">
        <v>0</v>
      </c>
      <c r="E434" s="189" t="e">
        <f t="shared" si="8"/>
        <v>#DIV/0!</v>
      </c>
      <c r="F434" s="189"/>
    </row>
    <row r="435" ht="15" spans="1:6">
      <c r="A435" s="252" t="s">
        <v>759</v>
      </c>
      <c r="B435" s="251" t="s">
        <v>760</v>
      </c>
      <c r="C435" s="183">
        <v>388</v>
      </c>
      <c r="D435" s="183">
        <v>392</v>
      </c>
      <c r="E435" s="189">
        <f t="shared" si="8"/>
        <v>1.01030927835052</v>
      </c>
      <c r="F435" s="189"/>
    </row>
    <row r="436" ht="15" spans="1:6">
      <c r="A436" s="252" t="s">
        <v>761</v>
      </c>
      <c r="B436" s="277" t="s">
        <v>762</v>
      </c>
      <c r="C436" s="183">
        <v>311</v>
      </c>
      <c r="D436" s="183">
        <v>312</v>
      </c>
      <c r="E436" s="189">
        <f t="shared" si="8"/>
        <v>1.0032154340836</v>
      </c>
      <c r="F436" s="189"/>
    </row>
    <row r="437" ht="15" spans="1:6">
      <c r="A437" s="252" t="s">
        <v>763</v>
      </c>
      <c r="B437" s="277" t="s">
        <v>764</v>
      </c>
      <c r="C437" s="183">
        <v>44</v>
      </c>
      <c r="D437" s="183">
        <v>45</v>
      </c>
      <c r="E437" s="189">
        <f t="shared" si="8"/>
        <v>1.02272727272727</v>
      </c>
      <c r="F437" s="189"/>
    </row>
    <row r="438" ht="15" spans="1:6">
      <c r="A438" s="252" t="s">
        <v>765</v>
      </c>
      <c r="B438" s="278" t="s">
        <v>766</v>
      </c>
      <c r="C438" s="183">
        <v>33</v>
      </c>
      <c r="D438" s="183">
        <v>35</v>
      </c>
      <c r="E438" s="189">
        <f t="shared" si="8"/>
        <v>1.06060606060606</v>
      </c>
      <c r="F438" s="189"/>
    </row>
    <row r="439" ht="15" spans="1:6">
      <c r="A439" s="252" t="s">
        <v>767</v>
      </c>
      <c r="B439" s="253" t="s">
        <v>768</v>
      </c>
      <c r="C439" s="183">
        <v>787</v>
      </c>
      <c r="D439" s="183">
        <v>808</v>
      </c>
      <c r="E439" s="189">
        <f t="shared" si="8"/>
        <v>1.02668360864041</v>
      </c>
      <c r="F439" s="189"/>
    </row>
    <row r="440" ht="15" spans="1:6">
      <c r="A440" s="252" t="s">
        <v>769</v>
      </c>
      <c r="B440" s="253" t="s">
        <v>770</v>
      </c>
      <c r="C440" s="183">
        <v>345</v>
      </c>
      <c r="D440" s="183">
        <v>360</v>
      </c>
      <c r="E440" s="189">
        <f t="shared" si="8"/>
        <v>1.04347826086957</v>
      </c>
      <c r="F440" s="189"/>
    </row>
    <row r="441" ht="15" spans="1:6">
      <c r="A441" s="252" t="s">
        <v>771</v>
      </c>
      <c r="B441" s="251" t="s">
        <v>772</v>
      </c>
      <c r="C441" s="183">
        <v>308</v>
      </c>
      <c r="D441" s="183">
        <v>310</v>
      </c>
      <c r="E441" s="189">
        <f t="shared" si="8"/>
        <v>1.00649350649351</v>
      </c>
      <c r="F441" s="189"/>
    </row>
    <row r="442" ht="15" spans="1:6">
      <c r="A442" s="252" t="s">
        <v>773</v>
      </c>
      <c r="B442" s="251" t="s">
        <v>774</v>
      </c>
      <c r="C442" s="183">
        <v>78</v>
      </c>
      <c r="D442" s="183">
        <v>80</v>
      </c>
      <c r="E442" s="189">
        <f t="shared" si="8"/>
        <v>1.02564102564103</v>
      </c>
      <c r="F442" s="189"/>
    </row>
    <row r="443" ht="15" spans="1:6">
      <c r="A443" s="252" t="s">
        <v>775</v>
      </c>
      <c r="B443" s="251" t="s">
        <v>776</v>
      </c>
      <c r="C443" s="183">
        <v>0</v>
      </c>
      <c r="D443" s="183">
        <v>0</v>
      </c>
      <c r="E443" s="189" t="e">
        <f t="shared" si="8"/>
        <v>#DIV/0!</v>
      </c>
      <c r="F443" s="189"/>
    </row>
    <row r="444" ht="15" spans="1:6">
      <c r="A444" s="252" t="s">
        <v>777</v>
      </c>
      <c r="B444" s="251" t="s">
        <v>778</v>
      </c>
      <c r="C444" s="183">
        <v>56</v>
      </c>
      <c r="D444" s="183">
        <v>58</v>
      </c>
      <c r="E444" s="189">
        <f t="shared" si="8"/>
        <v>1.03571428571429</v>
      </c>
      <c r="F444" s="189"/>
    </row>
    <row r="445" ht="15" spans="1:6">
      <c r="A445" s="252" t="s">
        <v>779</v>
      </c>
      <c r="B445" s="251" t="s">
        <v>780</v>
      </c>
      <c r="C445" s="183">
        <v>260</v>
      </c>
      <c r="D445" s="183">
        <v>262</v>
      </c>
      <c r="E445" s="189">
        <f t="shared" si="8"/>
        <v>1.00769230769231</v>
      </c>
      <c r="F445" s="189"/>
    </row>
    <row r="446" ht="15" spans="1:6">
      <c r="A446" s="252" t="s">
        <v>781</v>
      </c>
      <c r="B446" s="253" t="s">
        <v>782</v>
      </c>
      <c r="C446" s="183">
        <v>0</v>
      </c>
      <c r="D446" s="183">
        <v>0</v>
      </c>
      <c r="E446" s="189" t="e">
        <f t="shared" si="8"/>
        <v>#DIV/0!</v>
      </c>
      <c r="F446" s="189"/>
    </row>
    <row r="447" ht="15" spans="1:6">
      <c r="A447" s="252" t="s">
        <v>783</v>
      </c>
      <c r="B447" s="253" t="s">
        <v>784</v>
      </c>
      <c r="C447" s="183">
        <v>0</v>
      </c>
      <c r="D447" s="183">
        <v>0</v>
      </c>
      <c r="E447" s="189" t="e">
        <f t="shared" si="8"/>
        <v>#DIV/0!</v>
      </c>
      <c r="F447" s="189"/>
    </row>
    <row r="448" ht="15" spans="1:6">
      <c r="A448" s="252" t="s">
        <v>785</v>
      </c>
      <c r="B448" s="253" t="s">
        <v>786</v>
      </c>
      <c r="C448" s="183">
        <v>0</v>
      </c>
      <c r="D448" s="183">
        <v>0</v>
      </c>
      <c r="E448" s="189" t="e">
        <f t="shared" si="8"/>
        <v>#DIV/0!</v>
      </c>
      <c r="F448" s="189"/>
    </row>
    <row r="449" ht="15" spans="1:6">
      <c r="A449" s="252" t="s">
        <v>787</v>
      </c>
      <c r="B449" s="189" t="s">
        <v>788</v>
      </c>
      <c r="C449" s="183">
        <v>0</v>
      </c>
      <c r="D449" s="183">
        <v>0</v>
      </c>
      <c r="E449" s="189" t="e">
        <f t="shared" si="8"/>
        <v>#DIV/0!</v>
      </c>
      <c r="F449" s="189"/>
    </row>
    <row r="450" ht="15" spans="1:6">
      <c r="A450" s="252" t="s">
        <v>789</v>
      </c>
      <c r="B450" s="251" t="s">
        <v>790</v>
      </c>
      <c r="C450" s="183">
        <v>72</v>
      </c>
      <c r="D450" s="183">
        <v>72</v>
      </c>
      <c r="E450" s="189">
        <f t="shared" si="8"/>
        <v>1</v>
      </c>
      <c r="F450" s="189"/>
    </row>
    <row r="451" ht="15" spans="1:6">
      <c r="A451" s="252" t="s">
        <v>791</v>
      </c>
      <c r="B451" s="251" t="s">
        <v>792</v>
      </c>
      <c r="C451" s="183">
        <v>188</v>
      </c>
      <c r="D451" s="183">
        <v>190</v>
      </c>
      <c r="E451" s="189">
        <f t="shared" si="8"/>
        <v>1.01063829787234</v>
      </c>
      <c r="F451" s="189"/>
    </row>
    <row r="452" ht="15" spans="1:6">
      <c r="A452" s="252" t="s">
        <v>793</v>
      </c>
      <c r="B452" s="251" t="s">
        <v>794</v>
      </c>
      <c r="C452" s="183">
        <v>9910</v>
      </c>
      <c r="D452" s="183">
        <v>10600</v>
      </c>
      <c r="E452" s="189">
        <f t="shared" si="8"/>
        <v>1.06962663975782</v>
      </c>
      <c r="F452" s="189"/>
    </row>
    <row r="453" ht="15" spans="1:6">
      <c r="A453" s="252" t="s">
        <v>795</v>
      </c>
      <c r="B453" s="251" t="s">
        <v>796</v>
      </c>
      <c r="C453" s="183">
        <v>9910</v>
      </c>
      <c r="D453" s="183">
        <v>10600</v>
      </c>
      <c r="E453" s="189">
        <f t="shared" si="8"/>
        <v>1.06962663975782</v>
      </c>
      <c r="F453" s="189"/>
    </row>
    <row r="454" ht="15" spans="1:6">
      <c r="A454" s="252" t="s">
        <v>797</v>
      </c>
      <c r="B454" s="189" t="s">
        <v>798</v>
      </c>
      <c r="C454" s="183">
        <v>7985</v>
      </c>
      <c r="D454" s="183">
        <v>8299</v>
      </c>
      <c r="E454" s="189">
        <f t="shared" si="8"/>
        <v>1.0393237319975</v>
      </c>
      <c r="F454" s="189"/>
    </row>
    <row r="455" ht="15" spans="1:6">
      <c r="A455" s="252" t="s">
        <v>799</v>
      </c>
      <c r="B455" s="253" t="s">
        <v>800</v>
      </c>
      <c r="C455" s="183">
        <v>914</v>
      </c>
      <c r="D455" s="183">
        <v>920</v>
      </c>
      <c r="E455" s="189">
        <f t="shared" si="8"/>
        <v>1.00656455142232</v>
      </c>
      <c r="F455" s="189"/>
    </row>
    <row r="456" ht="15" spans="1:6">
      <c r="A456" s="252" t="s">
        <v>801</v>
      </c>
      <c r="B456" s="251" t="s">
        <v>69</v>
      </c>
      <c r="C456" s="183">
        <v>385</v>
      </c>
      <c r="D456" s="183">
        <v>390</v>
      </c>
      <c r="E456" s="189">
        <f t="shared" ref="E456:E519" si="9">D456/C456</f>
        <v>1.01298701298701</v>
      </c>
      <c r="F456" s="189"/>
    </row>
    <row r="457" ht="15" spans="1:6">
      <c r="A457" s="252" t="s">
        <v>802</v>
      </c>
      <c r="B457" s="251" t="s">
        <v>71</v>
      </c>
      <c r="C457" s="183">
        <v>0</v>
      </c>
      <c r="D457" s="183">
        <v>0</v>
      </c>
      <c r="E457" s="189" t="e">
        <f t="shared" si="9"/>
        <v>#DIV/0!</v>
      </c>
      <c r="F457" s="189"/>
    </row>
    <row r="458" ht="15" spans="1:6">
      <c r="A458" s="252" t="s">
        <v>803</v>
      </c>
      <c r="B458" s="251" t="s">
        <v>73</v>
      </c>
      <c r="C458" s="183">
        <v>0</v>
      </c>
      <c r="D458" s="183">
        <v>0</v>
      </c>
      <c r="E458" s="189" t="e">
        <f t="shared" si="9"/>
        <v>#DIV/0!</v>
      </c>
      <c r="F458" s="189"/>
    </row>
    <row r="459" ht="15" spans="1:6">
      <c r="A459" s="252" t="s">
        <v>804</v>
      </c>
      <c r="B459" s="253" t="s">
        <v>805</v>
      </c>
      <c r="C459" s="183">
        <v>529</v>
      </c>
      <c r="D459" s="183">
        <v>530</v>
      </c>
      <c r="E459" s="189">
        <f t="shared" si="9"/>
        <v>1.00189035916824</v>
      </c>
      <c r="F459" s="189"/>
    </row>
    <row r="460" ht="15" spans="1:6">
      <c r="A460" s="252" t="s">
        <v>806</v>
      </c>
      <c r="B460" s="251" t="s">
        <v>807</v>
      </c>
      <c r="C460" s="183">
        <v>0</v>
      </c>
      <c r="D460" s="183">
        <v>0</v>
      </c>
      <c r="E460" s="189" t="e">
        <f t="shared" si="9"/>
        <v>#DIV/0!</v>
      </c>
      <c r="F460" s="189"/>
    </row>
    <row r="461" ht="15" spans="1:6">
      <c r="A461" s="252" t="s">
        <v>808</v>
      </c>
      <c r="B461" s="251" t="s">
        <v>809</v>
      </c>
      <c r="C461" s="183">
        <v>0</v>
      </c>
      <c r="D461" s="183">
        <v>0</v>
      </c>
      <c r="E461" s="189" t="e">
        <f t="shared" si="9"/>
        <v>#DIV/0!</v>
      </c>
      <c r="F461" s="189"/>
    </row>
    <row r="462" ht="15" spans="1:6">
      <c r="A462" s="252" t="s">
        <v>810</v>
      </c>
      <c r="B462" s="189" t="s">
        <v>811</v>
      </c>
      <c r="C462" s="183">
        <v>0</v>
      </c>
      <c r="D462" s="183">
        <v>0</v>
      </c>
      <c r="E462" s="189" t="e">
        <f t="shared" si="9"/>
        <v>#DIV/0!</v>
      </c>
      <c r="F462" s="189"/>
    </row>
    <row r="463" ht="15" spans="1:6">
      <c r="A463" s="252" t="s">
        <v>812</v>
      </c>
      <c r="B463" s="251" t="s">
        <v>813</v>
      </c>
      <c r="C463" s="183">
        <v>0</v>
      </c>
      <c r="D463" s="183">
        <v>0</v>
      </c>
      <c r="E463" s="189" t="e">
        <f t="shared" si="9"/>
        <v>#DIV/0!</v>
      </c>
      <c r="F463" s="189"/>
    </row>
    <row r="464" ht="15" spans="1:6">
      <c r="A464" s="252" t="s">
        <v>814</v>
      </c>
      <c r="B464" s="251" t="s">
        <v>815</v>
      </c>
      <c r="C464" s="183">
        <v>0</v>
      </c>
      <c r="D464" s="183">
        <v>0</v>
      </c>
      <c r="E464" s="189" t="e">
        <f t="shared" si="9"/>
        <v>#DIV/0!</v>
      </c>
      <c r="F464" s="189"/>
    </row>
    <row r="465" ht="15" spans="1:6">
      <c r="A465" s="252" t="s">
        <v>816</v>
      </c>
      <c r="B465" s="251" t="s">
        <v>817</v>
      </c>
      <c r="C465" s="183">
        <v>0</v>
      </c>
      <c r="D465" s="183">
        <v>0</v>
      </c>
      <c r="E465" s="189" t="e">
        <f t="shared" si="9"/>
        <v>#DIV/0!</v>
      </c>
      <c r="F465" s="189"/>
    </row>
    <row r="466" ht="15" spans="1:6">
      <c r="A466" s="252" t="s">
        <v>818</v>
      </c>
      <c r="B466" s="253" t="s">
        <v>819</v>
      </c>
      <c r="C466" s="183">
        <v>0</v>
      </c>
      <c r="D466" s="183">
        <v>0</v>
      </c>
      <c r="E466" s="189" t="e">
        <f t="shared" si="9"/>
        <v>#DIV/0!</v>
      </c>
      <c r="F466" s="189"/>
    </row>
    <row r="467" ht="15" spans="1:6">
      <c r="A467" s="252" t="s">
        <v>820</v>
      </c>
      <c r="B467" s="253" t="s">
        <v>821</v>
      </c>
      <c r="C467" s="183">
        <v>0</v>
      </c>
      <c r="D467" s="183">
        <v>0</v>
      </c>
      <c r="E467" s="189" t="e">
        <f t="shared" si="9"/>
        <v>#DIV/0!</v>
      </c>
      <c r="F467" s="189"/>
    </row>
    <row r="468" ht="15" spans="1:6">
      <c r="A468" s="252" t="s">
        <v>822</v>
      </c>
      <c r="B468" s="253" t="s">
        <v>823</v>
      </c>
      <c r="C468" s="183">
        <v>0</v>
      </c>
      <c r="D468" s="183">
        <v>0</v>
      </c>
      <c r="E468" s="189" t="e">
        <f t="shared" si="9"/>
        <v>#DIV/0!</v>
      </c>
      <c r="F468" s="189"/>
    </row>
    <row r="469" ht="15" spans="1:6">
      <c r="A469" s="252" t="s">
        <v>824</v>
      </c>
      <c r="B469" s="253" t="s">
        <v>825</v>
      </c>
      <c r="C469" s="183">
        <v>0</v>
      </c>
      <c r="D469" s="183">
        <v>0</v>
      </c>
      <c r="E469" s="189" t="e">
        <f t="shared" si="9"/>
        <v>#DIV/0!</v>
      </c>
      <c r="F469" s="189"/>
    </row>
    <row r="470" ht="15" spans="1:6">
      <c r="A470" s="252" t="s">
        <v>826</v>
      </c>
      <c r="B470" s="251" t="s">
        <v>809</v>
      </c>
      <c r="C470" s="183">
        <v>0</v>
      </c>
      <c r="D470" s="183">
        <v>0</v>
      </c>
      <c r="E470" s="189" t="e">
        <f t="shared" si="9"/>
        <v>#DIV/0!</v>
      </c>
      <c r="F470" s="189"/>
    </row>
    <row r="471" ht="15" spans="1:6">
      <c r="A471" s="252" t="s">
        <v>827</v>
      </c>
      <c r="B471" s="251" t="s">
        <v>828</v>
      </c>
      <c r="C471" s="183">
        <v>0</v>
      </c>
      <c r="D471" s="183">
        <v>0</v>
      </c>
      <c r="E471" s="189" t="e">
        <f t="shared" si="9"/>
        <v>#DIV/0!</v>
      </c>
      <c r="F471" s="189"/>
    </row>
    <row r="472" ht="15" spans="1:6">
      <c r="A472" s="252" t="s">
        <v>829</v>
      </c>
      <c r="B472" s="251" t="s">
        <v>830</v>
      </c>
      <c r="C472" s="183">
        <v>0</v>
      </c>
      <c r="D472" s="183">
        <v>0</v>
      </c>
      <c r="E472" s="189" t="e">
        <f t="shared" si="9"/>
        <v>#DIV/0!</v>
      </c>
      <c r="F472" s="189"/>
    </row>
    <row r="473" ht="15" spans="1:6">
      <c r="A473" s="252" t="s">
        <v>831</v>
      </c>
      <c r="B473" s="253" t="s">
        <v>832</v>
      </c>
      <c r="C473" s="183">
        <v>0</v>
      </c>
      <c r="D473" s="183">
        <v>0</v>
      </c>
      <c r="E473" s="189" t="e">
        <f t="shared" si="9"/>
        <v>#DIV/0!</v>
      </c>
      <c r="F473" s="189"/>
    </row>
    <row r="474" ht="15" spans="1:6">
      <c r="A474" s="252" t="s">
        <v>833</v>
      </c>
      <c r="B474" s="253" t="s">
        <v>834</v>
      </c>
      <c r="C474" s="183">
        <v>0</v>
      </c>
      <c r="D474" s="183">
        <v>0</v>
      </c>
      <c r="E474" s="189" t="e">
        <f t="shared" si="9"/>
        <v>#DIV/0!</v>
      </c>
      <c r="F474" s="189"/>
    </row>
    <row r="475" ht="15" spans="1:6">
      <c r="A475" s="252" t="s">
        <v>835</v>
      </c>
      <c r="B475" s="253" t="s">
        <v>836</v>
      </c>
      <c r="C475" s="183">
        <v>22</v>
      </c>
      <c r="D475" s="183">
        <v>22</v>
      </c>
      <c r="E475" s="189">
        <f t="shared" si="9"/>
        <v>1</v>
      </c>
      <c r="F475" s="189"/>
    </row>
    <row r="476" ht="15" spans="1:6">
      <c r="A476" s="252" t="s">
        <v>837</v>
      </c>
      <c r="B476" s="189" t="s">
        <v>809</v>
      </c>
      <c r="C476" s="183">
        <v>0</v>
      </c>
      <c r="D476" s="183">
        <v>0</v>
      </c>
      <c r="E476" s="189" t="e">
        <f t="shared" si="9"/>
        <v>#DIV/0!</v>
      </c>
      <c r="F476" s="189"/>
    </row>
    <row r="477" ht="15" spans="1:6">
      <c r="A477" s="252" t="s">
        <v>838</v>
      </c>
      <c r="B477" s="251" t="s">
        <v>839</v>
      </c>
      <c r="C477" s="183">
        <v>22</v>
      </c>
      <c r="D477" s="183">
        <v>22</v>
      </c>
      <c r="E477" s="189">
        <f t="shared" si="9"/>
        <v>1</v>
      </c>
      <c r="F477" s="189"/>
    </row>
    <row r="478" ht="15" spans="1:6">
      <c r="A478" s="252" t="s">
        <v>840</v>
      </c>
      <c r="B478" s="251" t="s">
        <v>841</v>
      </c>
      <c r="C478" s="183">
        <v>0</v>
      </c>
      <c r="D478" s="183">
        <v>0</v>
      </c>
      <c r="E478" s="189" t="e">
        <f t="shared" si="9"/>
        <v>#DIV/0!</v>
      </c>
      <c r="F478" s="189"/>
    </row>
    <row r="479" ht="15" spans="1:6">
      <c r="A479" s="252" t="s">
        <v>842</v>
      </c>
      <c r="B479" s="253" t="s">
        <v>843</v>
      </c>
      <c r="C479" s="183">
        <v>0</v>
      </c>
      <c r="D479" s="183">
        <v>0</v>
      </c>
      <c r="E479" s="189" t="e">
        <f t="shared" si="9"/>
        <v>#DIV/0!</v>
      </c>
      <c r="F479" s="189"/>
    </row>
    <row r="480" ht="15" spans="1:6">
      <c r="A480" s="252" t="s">
        <v>844</v>
      </c>
      <c r="B480" s="253" t="s">
        <v>845</v>
      </c>
      <c r="C480" s="183">
        <v>78</v>
      </c>
      <c r="D480" s="183">
        <v>78</v>
      </c>
      <c r="E480" s="189">
        <f t="shared" si="9"/>
        <v>1</v>
      </c>
      <c r="F480" s="189"/>
    </row>
    <row r="481" ht="15" spans="1:6">
      <c r="A481" s="252" t="s">
        <v>846</v>
      </c>
      <c r="B481" s="253" t="s">
        <v>809</v>
      </c>
      <c r="C481" s="183">
        <v>0</v>
      </c>
      <c r="D481" s="183">
        <v>0</v>
      </c>
      <c r="E481" s="189" t="e">
        <f t="shared" si="9"/>
        <v>#DIV/0!</v>
      </c>
      <c r="F481" s="189"/>
    </row>
    <row r="482" ht="15" spans="1:6">
      <c r="A482" s="252" t="s">
        <v>847</v>
      </c>
      <c r="B482" s="251" t="s">
        <v>848</v>
      </c>
      <c r="C482" s="183">
        <v>0</v>
      </c>
      <c r="D482" s="183">
        <v>0</v>
      </c>
      <c r="E482" s="189" t="e">
        <f t="shared" si="9"/>
        <v>#DIV/0!</v>
      </c>
      <c r="F482" s="189"/>
    </row>
    <row r="483" ht="15" spans="1:6">
      <c r="A483" s="252" t="s">
        <v>849</v>
      </c>
      <c r="B483" s="251" t="s">
        <v>850</v>
      </c>
      <c r="C483" s="183">
        <v>0</v>
      </c>
      <c r="D483" s="183">
        <v>0</v>
      </c>
      <c r="E483" s="189" t="e">
        <f t="shared" si="9"/>
        <v>#DIV/0!</v>
      </c>
      <c r="F483" s="189"/>
    </row>
    <row r="484" ht="15" spans="1:6">
      <c r="A484" s="252" t="s">
        <v>851</v>
      </c>
      <c r="B484" s="251" t="s">
        <v>852</v>
      </c>
      <c r="C484" s="183">
        <v>78</v>
      </c>
      <c r="D484" s="183">
        <v>78</v>
      </c>
      <c r="E484" s="189">
        <f t="shared" si="9"/>
        <v>1</v>
      </c>
      <c r="F484" s="189"/>
    </row>
    <row r="485" ht="15" spans="1:6">
      <c r="A485" s="252" t="s">
        <v>853</v>
      </c>
      <c r="B485" s="253" t="s">
        <v>854</v>
      </c>
      <c r="C485" s="183">
        <v>2</v>
      </c>
      <c r="D485" s="183">
        <v>0</v>
      </c>
      <c r="E485" s="189">
        <f t="shared" si="9"/>
        <v>0</v>
      </c>
      <c r="F485" s="189"/>
    </row>
    <row r="486" ht="15" spans="1:6">
      <c r="A486" s="252" t="s">
        <v>855</v>
      </c>
      <c r="B486" s="253" t="s">
        <v>856</v>
      </c>
      <c r="C486" s="183">
        <v>0</v>
      </c>
      <c r="D486" s="183">
        <v>0</v>
      </c>
      <c r="E486" s="189" t="e">
        <f t="shared" si="9"/>
        <v>#DIV/0!</v>
      </c>
      <c r="F486" s="189"/>
    </row>
    <row r="487" ht="15" spans="1:6">
      <c r="A487" s="252" t="s">
        <v>857</v>
      </c>
      <c r="B487" s="253" t="s">
        <v>858</v>
      </c>
      <c r="C487" s="183">
        <v>0</v>
      </c>
      <c r="D487" s="183">
        <v>0</v>
      </c>
      <c r="E487" s="189" t="e">
        <f t="shared" si="9"/>
        <v>#DIV/0!</v>
      </c>
      <c r="F487" s="189"/>
    </row>
    <row r="488" ht="15" spans="1:6">
      <c r="A488" s="252" t="s">
        <v>859</v>
      </c>
      <c r="B488" s="253" t="s">
        <v>860</v>
      </c>
      <c r="C488" s="183">
        <v>0</v>
      </c>
      <c r="D488" s="183">
        <v>0</v>
      </c>
      <c r="E488" s="189" t="e">
        <f t="shared" si="9"/>
        <v>#DIV/0!</v>
      </c>
      <c r="F488" s="189"/>
    </row>
    <row r="489" ht="15" spans="1:6">
      <c r="A489" s="252" t="s">
        <v>861</v>
      </c>
      <c r="B489" s="253" t="s">
        <v>862</v>
      </c>
      <c r="C489" s="183">
        <v>2</v>
      </c>
      <c r="D489" s="183">
        <v>0</v>
      </c>
      <c r="E489" s="189">
        <f t="shared" si="9"/>
        <v>0</v>
      </c>
      <c r="F489" s="189"/>
    </row>
    <row r="490" ht="15" spans="1:6">
      <c r="A490" s="252" t="s">
        <v>863</v>
      </c>
      <c r="B490" s="251" t="s">
        <v>864</v>
      </c>
      <c r="C490" s="183">
        <v>97</v>
      </c>
      <c r="D490" s="183">
        <v>97</v>
      </c>
      <c r="E490" s="189">
        <f t="shared" si="9"/>
        <v>1</v>
      </c>
      <c r="F490" s="189"/>
    </row>
    <row r="491" ht="15" spans="1:6">
      <c r="A491" s="252" t="s">
        <v>865</v>
      </c>
      <c r="B491" s="251" t="s">
        <v>809</v>
      </c>
      <c r="C491" s="183">
        <v>56</v>
      </c>
      <c r="D491" s="183">
        <v>56</v>
      </c>
      <c r="E491" s="189">
        <f t="shared" si="9"/>
        <v>1</v>
      </c>
      <c r="F491" s="189"/>
    </row>
    <row r="492" ht="15" spans="1:6">
      <c r="A492" s="252" t="s">
        <v>866</v>
      </c>
      <c r="B492" s="253" t="s">
        <v>867</v>
      </c>
      <c r="C492" s="183">
        <v>2</v>
      </c>
      <c r="D492" s="183">
        <v>2</v>
      </c>
      <c r="E492" s="189">
        <f t="shared" si="9"/>
        <v>1</v>
      </c>
      <c r="F492" s="189"/>
    </row>
    <row r="493" ht="15" spans="1:6">
      <c r="A493" s="252" t="s">
        <v>868</v>
      </c>
      <c r="B493" s="253" t="s">
        <v>869</v>
      </c>
      <c r="C493" s="183">
        <v>0</v>
      </c>
      <c r="D493" s="183">
        <v>0</v>
      </c>
      <c r="E493" s="189" t="e">
        <f t="shared" si="9"/>
        <v>#DIV/0!</v>
      </c>
      <c r="F493" s="189"/>
    </row>
    <row r="494" ht="15" spans="1:6">
      <c r="A494" s="252" t="s">
        <v>870</v>
      </c>
      <c r="B494" s="253" t="s">
        <v>871</v>
      </c>
      <c r="C494" s="183">
        <v>0</v>
      </c>
      <c r="D494" s="183">
        <v>0</v>
      </c>
      <c r="E494" s="189" t="e">
        <f t="shared" si="9"/>
        <v>#DIV/0!</v>
      </c>
      <c r="F494" s="189"/>
    </row>
    <row r="495" ht="15" spans="1:6">
      <c r="A495" s="252" t="s">
        <v>872</v>
      </c>
      <c r="B495" s="251" t="s">
        <v>873</v>
      </c>
      <c r="C495" s="183">
        <v>3</v>
      </c>
      <c r="D495" s="183">
        <v>3</v>
      </c>
      <c r="E495" s="189">
        <f t="shared" si="9"/>
        <v>1</v>
      </c>
      <c r="F495" s="189"/>
    </row>
    <row r="496" ht="15" spans="1:6">
      <c r="A496" s="252" t="s">
        <v>874</v>
      </c>
      <c r="B496" s="251" t="s">
        <v>875</v>
      </c>
      <c r="C496" s="183">
        <v>36</v>
      </c>
      <c r="D496" s="183">
        <v>36</v>
      </c>
      <c r="E496" s="189">
        <f t="shared" si="9"/>
        <v>1</v>
      </c>
      <c r="F496" s="189"/>
    </row>
    <row r="497" ht="15" spans="1:6">
      <c r="A497" s="252" t="s">
        <v>876</v>
      </c>
      <c r="B497" s="251" t="s">
        <v>877</v>
      </c>
      <c r="C497" s="183">
        <v>22</v>
      </c>
      <c r="D497" s="183">
        <v>22</v>
      </c>
      <c r="E497" s="189">
        <f t="shared" si="9"/>
        <v>1</v>
      </c>
      <c r="F497" s="189"/>
    </row>
    <row r="498" ht="15" spans="1:6">
      <c r="A498" s="252" t="s">
        <v>878</v>
      </c>
      <c r="B498" s="253" t="s">
        <v>879</v>
      </c>
      <c r="C498" s="183">
        <v>0</v>
      </c>
      <c r="D498" s="183">
        <v>0</v>
      </c>
      <c r="E498" s="189" t="e">
        <f t="shared" si="9"/>
        <v>#DIV/0!</v>
      </c>
      <c r="F498" s="189"/>
    </row>
    <row r="499" ht="15" spans="1:6">
      <c r="A499" s="252" t="s">
        <v>880</v>
      </c>
      <c r="B499" s="253" t="s">
        <v>881</v>
      </c>
      <c r="C499" s="183">
        <v>0</v>
      </c>
      <c r="D499" s="183">
        <v>0</v>
      </c>
      <c r="E499" s="189" t="e">
        <f t="shared" si="9"/>
        <v>#DIV/0!</v>
      </c>
      <c r="F499" s="189"/>
    </row>
    <row r="500" ht="15" spans="1:6">
      <c r="A500" s="252" t="s">
        <v>882</v>
      </c>
      <c r="B500" s="253" t="s">
        <v>883</v>
      </c>
      <c r="C500" s="183">
        <v>22</v>
      </c>
      <c r="D500" s="183">
        <v>22</v>
      </c>
      <c r="E500" s="189">
        <f t="shared" si="9"/>
        <v>1</v>
      </c>
      <c r="F500" s="189"/>
    </row>
    <row r="501" ht="15" spans="1:6">
      <c r="A501" s="252" t="s">
        <v>884</v>
      </c>
      <c r="B501" s="189" t="s">
        <v>885</v>
      </c>
      <c r="C501" s="183">
        <v>0</v>
      </c>
      <c r="D501" s="183">
        <v>0</v>
      </c>
      <c r="E501" s="189" t="e">
        <f t="shared" si="9"/>
        <v>#DIV/0!</v>
      </c>
      <c r="F501" s="189"/>
    </row>
    <row r="502" ht="15" spans="1:6">
      <c r="A502" s="252" t="s">
        <v>886</v>
      </c>
      <c r="B502" s="253" t="s">
        <v>887</v>
      </c>
      <c r="C502" s="183">
        <v>0</v>
      </c>
      <c r="D502" s="183">
        <v>0</v>
      </c>
      <c r="E502" s="189" t="e">
        <f t="shared" si="9"/>
        <v>#DIV/0!</v>
      </c>
      <c r="F502" s="189"/>
    </row>
    <row r="503" ht="15" spans="1:6">
      <c r="A503" s="252" t="s">
        <v>888</v>
      </c>
      <c r="B503" s="253" t="s">
        <v>889</v>
      </c>
      <c r="C503" s="183">
        <v>0</v>
      </c>
      <c r="D503" s="183">
        <v>0</v>
      </c>
      <c r="E503" s="189" t="e">
        <f t="shared" si="9"/>
        <v>#DIV/0!</v>
      </c>
      <c r="F503" s="189"/>
    </row>
    <row r="504" ht="15" spans="1:6">
      <c r="A504" s="252" t="s">
        <v>890</v>
      </c>
      <c r="B504" s="253" t="s">
        <v>891</v>
      </c>
      <c r="C504" s="183">
        <v>0</v>
      </c>
      <c r="D504" s="183">
        <v>0</v>
      </c>
      <c r="E504" s="189" t="e">
        <f t="shared" si="9"/>
        <v>#DIV/0!</v>
      </c>
      <c r="F504" s="189"/>
    </row>
    <row r="505" ht="15" spans="1:6">
      <c r="A505" s="252" t="s">
        <v>892</v>
      </c>
      <c r="B505" s="251" t="s">
        <v>893</v>
      </c>
      <c r="C505" s="183">
        <v>6850</v>
      </c>
      <c r="D505" s="183">
        <v>7160</v>
      </c>
      <c r="E505" s="189">
        <f t="shared" si="9"/>
        <v>1.04525547445255</v>
      </c>
      <c r="F505" s="189"/>
    </row>
    <row r="506" ht="15" spans="1:6">
      <c r="A506" s="252" t="s">
        <v>894</v>
      </c>
      <c r="B506" s="251" t="s">
        <v>895</v>
      </c>
      <c r="C506" s="183">
        <v>1506</v>
      </c>
      <c r="D506" s="183">
        <v>1510</v>
      </c>
      <c r="E506" s="189">
        <f t="shared" si="9"/>
        <v>1.00265604249668</v>
      </c>
      <c r="F506" s="189"/>
    </row>
    <row r="507" ht="15" spans="1:6">
      <c r="A507" s="252" t="s">
        <v>896</v>
      </c>
      <c r="B507" s="253" t="s">
        <v>897</v>
      </c>
      <c r="C507" s="183">
        <v>0</v>
      </c>
      <c r="D507" s="183">
        <v>0</v>
      </c>
      <c r="E507" s="189" t="e">
        <f t="shared" si="9"/>
        <v>#DIV/0!</v>
      </c>
      <c r="F507" s="189"/>
    </row>
    <row r="508" ht="15" spans="1:6">
      <c r="A508" s="252" t="s">
        <v>898</v>
      </c>
      <c r="B508" s="253" t="s">
        <v>899</v>
      </c>
      <c r="C508" s="183">
        <v>0</v>
      </c>
      <c r="D508" s="183">
        <v>0</v>
      </c>
      <c r="E508" s="189" t="e">
        <f t="shared" si="9"/>
        <v>#DIV/0!</v>
      </c>
      <c r="F508" s="189"/>
    </row>
    <row r="509" ht="15" spans="1:6">
      <c r="A509" s="252" t="s">
        <v>900</v>
      </c>
      <c r="B509" s="253" t="s">
        <v>901</v>
      </c>
      <c r="C509" s="183">
        <v>5344</v>
      </c>
      <c r="D509" s="183">
        <v>5650</v>
      </c>
      <c r="E509" s="189">
        <f t="shared" si="9"/>
        <v>1.05726047904192</v>
      </c>
      <c r="F509" s="189"/>
    </row>
    <row r="510" ht="15" spans="1:6">
      <c r="A510" s="252" t="s">
        <v>902</v>
      </c>
      <c r="B510" s="189" t="s">
        <v>903</v>
      </c>
      <c r="C510" s="183">
        <v>6592</v>
      </c>
      <c r="D510" s="183">
        <v>6646</v>
      </c>
      <c r="E510" s="189">
        <f t="shared" si="9"/>
        <v>1.00819174757282</v>
      </c>
      <c r="F510" s="189"/>
    </row>
    <row r="511" ht="15" spans="1:6">
      <c r="A511" s="252" t="s">
        <v>904</v>
      </c>
      <c r="B511" s="189" t="s">
        <v>905</v>
      </c>
      <c r="C511" s="183">
        <v>2498</v>
      </c>
      <c r="D511" s="183">
        <v>2524</v>
      </c>
      <c r="E511" s="189">
        <f t="shared" si="9"/>
        <v>1.01040832666133</v>
      </c>
      <c r="F511" s="189"/>
    </row>
    <row r="512" ht="15" spans="1:6">
      <c r="A512" s="252" t="s">
        <v>906</v>
      </c>
      <c r="B512" s="189" t="s">
        <v>69</v>
      </c>
      <c r="C512" s="183">
        <v>625</v>
      </c>
      <c r="D512" s="183">
        <v>630</v>
      </c>
      <c r="E512" s="189">
        <f t="shared" si="9"/>
        <v>1.008</v>
      </c>
      <c r="F512" s="189"/>
    </row>
    <row r="513" ht="15" spans="1:6">
      <c r="A513" s="252" t="s">
        <v>907</v>
      </c>
      <c r="B513" s="189" t="s">
        <v>71</v>
      </c>
      <c r="C513" s="183">
        <v>33</v>
      </c>
      <c r="D513" s="183">
        <v>33</v>
      </c>
      <c r="E513" s="189">
        <f t="shared" si="9"/>
        <v>1</v>
      </c>
      <c r="F513" s="189"/>
    </row>
    <row r="514" ht="15" spans="1:6">
      <c r="A514" s="252" t="s">
        <v>908</v>
      </c>
      <c r="B514" s="189" t="s">
        <v>73</v>
      </c>
      <c r="C514" s="183">
        <v>0</v>
      </c>
      <c r="D514" s="183">
        <v>0</v>
      </c>
      <c r="E514" s="189" t="e">
        <f t="shared" si="9"/>
        <v>#DIV/0!</v>
      </c>
      <c r="F514" s="189"/>
    </row>
    <row r="515" ht="15" spans="1:6">
      <c r="A515" s="252" t="s">
        <v>909</v>
      </c>
      <c r="B515" s="189" t="s">
        <v>910</v>
      </c>
      <c r="C515" s="183">
        <v>92</v>
      </c>
      <c r="D515" s="183">
        <v>92</v>
      </c>
      <c r="E515" s="189">
        <f t="shared" si="9"/>
        <v>1</v>
      </c>
      <c r="F515" s="189"/>
    </row>
    <row r="516" ht="15" spans="1:6">
      <c r="A516" s="252" t="s">
        <v>911</v>
      </c>
      <c r="B516" s="189" t="s">
        <v>912</v>
      </c>
      <c r="C516" s="183">
        <v>128</v>
      </c>
      <c r="D516" s="183">
        <v>130</v>
      </c>
      <c r="E516" s="189">
        <f t="shared" si="9"/>
        <v>1.015625</v>
      </c>
      <c r="F516" s="189"/>
    </row>
    <row r="517" ht="15" spans="1:6">
      <c r="A517" s="252" t="s">
        <v>913</v>
      </c>
      <c r="B517" s="189" t="s">
        <v>914</v>
      </c>
      <c r="C517" s="183">
        <v>0</v>
      </c>
      <c r="D517" s="183">
        <v>0</v>
      </c>
      <c r="E517" s="189" t="e">
        <f t="shared" si="9"/>
        <v>#DIV/0!</v>
      </c>
      <c r="F517" s="189"/>
    </row>
    <row r="518" ht="15" spans="1:6">
      <c r="A518" s="252" t="s">
        <v>915</v>
      </c>
      <c r="B518" s="189" t="s">
        <v>916</v>
      </c>
      <c r="C518" s="183">
        <v>0</v>
      </c>
      <c r="D518" s="183">
        <v>0</v>
      </c>
      <c r="E518" s="189" t="e">
        <f t="shared" si="9"/>
        <v>#DIV/0!</v>
      </c>
      <c r="F518" s="189"/>
    </row>
    <row r="519" ht="15" spans="1:6">
      <c r="A519" s="252" t="s">
        <v>917</v>
      </c>
      <c r="B519" s="189" t="s">
        <v>918</v>
      </c>
      <c r="C519" s="183">
        <v>35</v>
      </c>
      <c r="D519" s="183">
        <v>36</v>
      </c>
      <c r="E519" s="189">
        <f t="shared" si="9"/>
        <v>1.02857142857143</v>
      </c>
      <c r="F519" s="189"/>
    </row>
    <row r="520" ht="15" spans="1:6">
      <c r="A520" s="252" t="s">
        <v>919</v>
      </c>
      <c r="B520" s="189" t="s">
        <v>920</v>
      </c>
      <c r="C520" s="183">
        <v>44</v>
      </c>
      <c r="D520" s="183">
        <v>45</v>
      </c>
      <c r="E520" s="189">
        <f t="shared" ref="E520:E583" si="10">D520/C520</f>
        <v>1.02272727272727</v>
      </c>
      <c r="F520" s="189"/>
    </row>
    <row r="521" ht="15" spans="1:6">
      <c r="A521" s="252" t="s">
        <v>921</v>
      </c>
      <c r="B521" s="189" t="s">
        <v>922</v>
      </c>
      <c r="C521" s="183">
        <v>25</v>
      </c>
      <c r="D521" s="183">
        <v>25</v>
      </c>
      <c r="E521" s="189">
        <f t="shared" si="10"/>
        <v>1</v>
      </c>
      <c r="F521" s="189"/>
    </row>
    <row r="522" ht="15" spans="1:6">
      <c r="A522" s="252" t="s">
        <v>923</v>
      </c>
      <c r="B522" s="189" t="s">
        <v>924</v>
      </c>
      <c r="C522" s="183">
        <v>186</v>
      </c>
      <c r="D522" s="183">
        <v>190</v>
      </c>
      <c r="E522" s="189">
        <f t="shared" si="10"/>
        <v>1.02150537634409</v>
      </c>
      <c r="F522" s="189"/>
    </row>
    <row r="523" ht="15" spans="1:6">
      <c r="A523" s="252" t="s">
        <v>925</v>
      </c>
      <c r="B523" s="189" t="s">
        <v>926</v>
      </c>
      <c r="C523" s="183">
        <v>206</v>
      </c>
      <c r="D523" s="183">
        <v>208</v>
      </c>
      <c r="E523" s="189">
        <f t="shared" si="10"/>
        <v>1.00970873786408</v>
      </c>
      <c r="F523" s="189"/>
    </row>
    <row r="524" ht="15" spans="1:6">
      <c r="A524" s="252" t="s">
        <v>927</v>
      </c>
      <c r="B524" s="189" t="s">
        <v>928</v>
      </c>
      <c r="C524" s="183">
        <v>322</v>
      </c>
      <c r="D524" s="183">
        <v>325</v>
      </c>
      <c r="E524" s="189">
        <f t="shared" si="10"/>
        <v>1.00931677018634</v>
      </c>
      <c r="F524" s="189"/>
    </row>
    <row r="525" ht="15" spans="1:6">
      <c r="A525" s="252" t="s">
        <v>929</v>
      </c>
      <c r="B525" s="189" t="s">
        <v>930</v>
      </c>
      <c r="C525" s="183">
        <v>66</v>
      </c>
      <c r="D525" s="183">
        <v>70</v>
      </c>
      <c r="E525" s="189">
        <f t="shared" si="10"/>
        <v>1.06060606060606</v>
      </c>
      <c r="F525" s="189"/>
    </row>
    <row r="526" ht="15" spans="1:6">
      <c r="A526" s="252" t="s">
        <v>931</v>
      </c>
      <c r="B526" s="189" t="s">
        <v>932</v>
      </c>
      <c r="C526" s="183">
        <v>736</v>
      </c>
      <c r="D526" s="183">
        <v>740</v>
      </c>
      <c r="E526" s="189">
        <f t="shared" si="10"/>
        <v>1.0054347826087</v>
      </c>
      <c r="F526" s="189"/>
    </row>
    <row r="527" ht="15" spans="1:6">
      <c r="A527" s="252" t="s">
        <v>933</v>
      </c>
      <c r="B527" s="189" t="s">
        <v>934</v>
      </c>
      <c r="C527" s="183">
        <v>987</v>
      </c>
      <c r="D527" s="183">
        <v>996</v>
      </c>
      <c r="E527" s="189">
        <f t="shared" si="10"/>
        <v>1.00911854103343</v>
      </c>
      <c r="F527" s="189"/>
    </row>
    <row r="528" ht="15" spans="1:6">
      <c r="A528" s="252" t="s">
        <v>935</v>
      </c>
      <c r="B528" s="189" t="s">
        <v>69</v>
      </c>
      <c r="C528" s="183">
        <v>476</v>
      </c>
      <c r="D528" s="183">
        <v>476</v>
      </c>
      <c r="E528" s="189">
        <f t="shared" si="10"/>
        <v>1</v>
      </c>
      <c r="F528" s="189"/>
    </row>
    <row r="529" ht="15" spans="1:6">
      <c r="A529" s="252" t="s">
        <v>936</v>
      </c>
      <c r="B529" s="189" t="s">
        <v>71</v>
      </c>
      <c r="C529" s="183">
        <v>0</v>
      </c>
      <c r="D529" s="183">
        <v>0</v>
      </c>
      <c r="E529" s="189" t="e">
        <f t="shared" si="10"/>
        <v>#DIV/0!</v>
      </c>
      <c r="F529" s="189"/>
    </row>
    <row r="530" ht="15" spans="1:6">
      <c r="A530" s="252" t="s">
        <v>937</v>
      </c>
      <c r="B530" s="189" t="s">
        <v>73</v>
      </c>
      <c r="C530" s="183">
        <v>0</v>
      </c>
      <c r="D530" s="183">
        <v>0</v>
      </c>
      <c r="E530" s="189" t="e">
        <f t="shared" si="10"/>
        <v>#DIV/0!</v>
      </c>
      <c r="F530" s="189"/>
    </row>
    <row r="531" ht="15" spans="1:6">
      <c r="A531" s="252" t="s">
        <v>938</v>
      </c>
      <c r="B531" s="189" t="s">
        <v>939</v>
      </c>
      <c r="C531" s="183">
        <v>215</v>
      </c>
      <c r="D531" s="183">
        <v>220</v>
      </c>
      <c r="E531" s="189">
        <f t="shared" si="10"/>
        <v>1.02325581395349</v>
      </c>
      <c r="F531" s="189"/>
    </row>
    <row r="532" ht="15" spans="1:6">
      <c r="A532" s="252" t="s">
        <v>940</v>
      </c>
      <c r="B532" s="189" t="s">
        <v>941</v>
      </c>
      <c r="C532" s="183">
        <v>30</v>
      </c>
      <c r="D532" s="183">
        <v>30</v>
      </c>
      <c r="E532" s="189">
        <f t="shared" si="10"/>
        <v>1</v>
      </c>
      <c r="F532" s="189"/>
    </row>
    <row r="533" ht="15" spans="1:6">
      <c r="A533" s="252" t="s">
        <v>942</v>
      </c>
      <c r="B533" s="189" t="s">
        <v>943</v>
      </c>
      <c r="C533" s="183">
        <v>0</v>
      </c>
      <c r="D533" s="183">
        <v>0</v>
      </c>
      <c r="E533" s="189" t="e">
        <f t="shared" si="10"/>
        <v>#DIV/0!</v>
      </c>
      <c r="F533" s="189"/>
    </row>
    <row r="534" ht="15" spans="1:6">
      <c r="A534" s="252" t="s">
        <v>944</v>
      </c>
      <c r="B534" s="189" t="s">
        <v>945</v>
      </c>
      <c r="C534" s="183">
        <v>266</v>
      </c>
      <c r="D534" s="183">
        <v>270</v>
      </c>
      <c r="E534" s="189">
        <f t="shared" si="10"/>
        <v>1.01503759398496</v>
      </c>
      <c r="F534" s="189"/>
    </row>
    <row r="535" ht="15" spans="1:6">
      <c r="A535" s="252" t="s">
        <v>946</v>
      </c>
      <c r="B535" s="189" t="s">
        <v>947</v>
      </c>
      <c r="C535" s="183">
        <v>164</v>
      </c>
      <c r="D535" s="183">
        <v>166</v>
      </c>
      <c r="E535" s="189">
        <f t="shared" si="10"/>
        <v>1.01219512195122</v>
      </c>
      <c r="F535" s="189"/>
    </row>
    <row r="536" ht="15" spans="1:6">
      <c r="A536" s="252" t="s">
        <v>948</v>
      </c>
      <c r="B536" s="189" t="s">
        <v>69</v>
      </c>
      <c r="C536" s="183">
        <v>0</v>
      </c>
      <c r="D536" s="183">
        <v>0</v>
      </c>
      <c r="E536" s="189" t="e">
        <f t="shared" si="10"/>
        <v>#DIV/0!</v>
      </c>
      <c r="F536" s="189"/>
    </row>
    <row r="537" ht="15" spans="1:6">
      <c r="A537" s="252" t="s">
        <v>949</v>
      </c>
      <c r="B537" s="189" t="s">
        <v>71</v>
      </c>
      <c r="C537" s="183">
        <v>0</v>
      </c>
      <c r="D537" s="183">
        <v>0</v>
      </c>
      <c r="E537" s="189" t="e">
        <f t="shared" si="10"/>
        <v>#DIV/0!</v>
      </c>
      <c r="F537" s="189"/>
    </row>
    <row r="538" ht="15" spans="1:6">
      <c r="A538" s="252" t="s">
        <v>950</v>
      </c>
      <c r="B538" s="189" t="s">
        <v>73</v>
      </c>
      <c r="C538" s="183">
        <v>0</v>
      </c>
      <c r="D538" s="183">
        <v>0</v>
      </c>
      <c r="E538" s="189" t="e">
        <f t="shared" si="10"/>
        <v>#DIV/0!</v>
      </c>
      <c r="F538" s="189"/>
    </row>
    <row r="539" ht="15" spans="1:6">
      <c r="A539" s="252" t="s">
        <v>951</v>
      </c>
      <c r="B539" s="189" t="s">
        <v>952</v>
      </c>
      <c r="C539" s="183">
        <v>0</v>
      </c>
      <c r="D539" s="183">
        <v>0</v>
      </c>
      <c r="E539" s="189" t="e">
        <f t="shared" si="10"/>
        <v>#DIV/0!</v>
      </c>
      <c r="F539" s="189"/>
    </row>
    <row r="540" ht="15" spans="1:6">
      <c r="A540" s="252" t="s">
        <v>953</v>
      </c>
      <c r="B540" s="189" t="s">
        <v>954</v>
      </c>
      <c r="C540" s="183">
        <v>12</v>
      </c>
      <c r="D540" s="183">
        <v>12</v>
      </c>
      <c r="E540" s="189">
        <f t="shared" si="10"/>
        <v>1</v>
      </c>
      <c r="F540" s="189"/>
    </row>
    <row r="541" ht="15" spans="1:6">
      <c r="A541" s="252" t="s">
        <v>955</v>
      </c>
      <c r="B541" s="189" t="s">
        <v>956</v>
      </c>
      <c r="C541" s="183">
        <v>15</v>
      </c>
      <c r="D541" s="183">
        <v>16</v>
      </c>
      <c r="E541" s="189">
        <f t="shared" si="10"/>
        <v>1.06666666666667</v>
      </c>
      <c r="F541" s="189"/>
    </row>
    <row r="542" ht="15" spans="1:6">
      <c r="A542" s="252" t="s">
        <v>957</v>
      </c>
      <c r="B542" s="189" t="s">
        <v>958</v>
      </c>
      <c r="C542" s="183">
        <v>54</v>
      </c>
      <c r="D542" s="183">
        <v>55</v>
      </c>
      <c r="E542" s="189">
        <f t="shared" si="10"/>
        <v>1.01851851851852</v>
      </c>
      <c r="F542" s="189"/>
    </row>
    <row r="543" ht="15" spans="1:6">
      <c r="A543" s="252" t="s">
        <v>959</v>
      </c>
      <c r="B543" s="189" t="s">
        <v>960</v>
      </c>
      <c r="C543" s="183">
        <v>75</v>
      </c>
      <c r="D543" s="183">
        <v>75</v>
      </c>
      <c r="E543" s="189">
        <f t="shared" si="10"/>
        <v>1</v>
      </c>
      <c r="F543" s="189"/>
    </row>
    <row r="544" ht="15" spans="1:6">
      <c r="A544" s="252" t="s">
        <v>961</v>
      </c>
      <c r="B544" s="189" t="s">
        <v>962</v>
      </c>
      <c r="C544" s="183">
        <v>0</v>
      </c>
      <c r="D544" s="183">
        <v>0</v>
      </c>
      <c r="E544" s="189" t="e">
        <f t="shared" si="10"/>
        <v>#DIV/0!</v>
      </c>
      <c r="F544" s="189"/>
    </row>
    <row r="545" ht="15" spans="1:6">
      <c r="A545" s="252" t="s">
        <v>963</v>
      </c>
      <c r="B545" s="189" t="s">
        <v>964</v>
      </c>
      <c r="C545" s="183">
        <v>8</v>
      </c>
      <c r="D545" s="183">
        <v>8</v>
      </c>
      <c r="E545" s="189">
        <f t="shared" si="10"/>
        <v>1</v>
      </c>
      <c r="F545" s="189"/>
    </row>
    <row r="546" ht="15" spans="1:6">
      <c r="A546" s="252" t="s">
        <v>965</v>
      </c>
      <c r="B546" s="189" t="s">
        <v>966</v>
      </c>
      <c r="C546" s="183">
        <v>785</v>
      </c>
      <c r="D546" s="183">
        <v>789</v>
      </c>
      <c r="E546" s="189">
        <f t="shared" si="10"/>
        <v>1.00509554140127</v>
      </c>
      <c r="F546" s="189"/>
    </row>
    <row r="547" ht="15" spans="1:6">
      <c r="A547" s="252" t="s">
        <v>967</v>
      </c>
      <c r="B547" s="189" t="s">
        <v>69</v>
      </c>
      <c r="C547" s="183">
        <v>0</v>
      </c>
      <c r="D547" s="183">
        <v>0</v>
      </c>
      <c r="E547" s="189" t="e">
        <f t="shared" si="10"/>
        <v>#DIV/0!</v>
      </c>
      <c r="F547" s="189"/>
    </row>
    <row r="548" ht="15" spans="1:6">
      <c r="A548" s="252" t="s">
        <v>968</v>
      </c>
      <c r="B548" s="189" t="s">
        <v>71</v>
      </c>
      <c r="C548" s="183">
        <v>0</v>
      </c>
      <c r="D548" s="183">
        <v>0</v>
      </c>
      <c r="E548" s="189" t="e">
        <f t="shared" si="10"/>
        <v>#DIV/0!</v>
      </c>
      <c r="F548" s="189"/>
    </row>
    <row r="549" ht="15" spans="1:6">
      <c r="A549" s="252" t="s">
        <v>969</v>
      </c>
      <c r="B549" s="189" t="s">
        <v>73</v>
      </c>
      <c r="C549" s="183">
        <v>0</v>
      </c>
      <c r="D549" s="183">
        <v>0</v>
      </c>
      <c r="E549" s="189" t="e">
        <f t="shared" si="10"/>
        <v>#DIV/0!</v>
      </c>
      <c r="F549" s="189"/>
    </row>
    <row r="550" ht="15" spans="1:6">
      <c r="A550" s="252" t="s">
        <v>970</v>
      </c>
      <c r="B550" s="189" t="s">
        <v>971</v>
      </c>
      <c r="C550" s="183">
        <v>0</v>
      </c>
      <c r="D550" s="183">
        <v>0</v>
      </c>
      <c r="E550" s="189" t="e">
        <f t="shared" si="10"/>
        <v>#DIV/0!</v>
      </c>
      <c r="F550" s="189"/>
    </row>
    <row r="551" ht="15" spans="1:6">
      <c r="A551" s="252" t="s">
        <v>972</v>
      </c>
      <c r="B551" s="189" t="s">
        <v>973</v>
      </c>
      <c r="C551" s="183">
        <v>0</v>
      </c>
      <c r="D551" s="183">
        <v>0</v>
      </c>
      <c r="E551" s="189" t="e">
        <f t="shared" si="10"/>
        <v>#DIV/0!</v>
      </c>
      <c r="F551" s="189"/>
    </row>
    <row r="552" ht="15" spans="1:6">
      <c r="A552" s="252" t="s">
        <v>974</v>
      </c>
      <c r="B552" s="189" t="s">
        <v>975</v>
      </c>
      <c r="C552" s="183">
        <v>0</v>
      </c>
      <c r="D552" s="183">
        <v>0</v>
      </c>
      <c r="E552" s="189" t="e">
        <f t="shared" si="10"/>
        <v>#DIV/0!</v>
      </c>
      <c r="F552" s="189"/>
    </row>
    <row r="553" ht="15" spans="1:6">
      <c r="A553" s="252" t="s">
        <v>976</v>
      </c>
      <c r="B553" s="189" t="s">
        <v>977</v>
      </c>
      <c r="C553" s="183">
        <v>785</v>
      </c>
      <c r="D553" s="183">
        <v>789</v>
      </c>
      <c r="E553" s="189">
        <f t="shared" si="10"/>
        <v>1.00509554140127</v>
      </c>
      <c r="F553" s="189"/>
    </row>
    <row r="554" ht="15" spans="1:6">
      <c r="A554" s="252" t="s">
        <v>978</v>
      </c>
      <c r="B554" s="189" t="s">
        <v>979</v>
      </c>
      <c r="C554" s="183">
        <v>0</v>
      </c>
      <c r="D554" s="183">
        <v>0</v>
      </c>
      <c r="E554" s="189" t="e">
        <f t="shared" si="10"/>
        <v>#DIV/0!</v>
      </c>
      <c r="F554" s="189"/>
    </row>
    <row r="555" ht="15" spans="1:6">
      <c r="A555" s="252" t="s">
        <v>980</v>
      </c>
      <c r="B555" s="189" t="s">
        <v>981</v>
      </c>
      <c r="C555" s="183">
        <v>1171</v>
      </c>
      <c r="D555" s="183">
        <v>1181</v>
      </c>
      <c r="E555" s="189">
        <f t="shared" si="10"/>
        <v>1.00853970964987</v>
      </c>
      <c r="F555" s="189"/>
    </row>
    <row r="556" ht="15" spans="1:6">
      <c r="A556" s="252" t="s">
        <v>982</v>
      </c>
      <c r="B556" s="189" t="s">
        <v>69</v>
      </c>
      <c r="C556" s="183">
        <v>653</v>
      </c>
      <c r="D556" s="183">
        <v>655</v>
      </c>
      <c r="E556" s="189">
        <f t="shared" si="10"/>
        <v>1.00306278713629</v>
      </c>
      <c r="F556" s="189"/>
    </row>
    <row r="557" ht="15" spans="1:6">
      <c r="A557" s="252" t="s">
        <v>983</v>
      </c>
      <c r="B557" s="189" t="s">
        <v>71</v>
      </c>
      <c r="C557" s="183">
        <v>0</v>
      </c>
      <c r="D557" s="183">
        <v>0</v>
      </c>
      <c r="E557" s="189" t="e">
        <f t="shared" si="10"/>
        <v>#DIV/0!</v>
      </c>
      <c r="F557" s="189"/>
    </row>
    <row r="558" ht="15" spans="1:6">
      <c r="A558" s="252" t="s">
        <v>984</v>
      </c>
      <c r="B558" s="189" t="s">
        <v>73</v>
      </c>
      <c r="C558" s="183">
        <v>0</v>
      </c>
      <c r="D558" s="183">
        <v>0</v>
      </c>
      <c r="E558" s="189" t="e">
        <f t="shared" si="10"/>
        <v>#DIV/0!</v>
      </c>
      <c r="F558" s="189"/>
    </row>
    <row r="559" ht="15" spans="1:6">
      <c r="A559" s="252" t="s">
        <v>985</v>
      </c>
      <c r="B559" s="189" t="s">
        <v>986</v>
      </c>
      <c r="C559" s="183">
        <v>0</v>
      </c>
      <c r="D559" s="183">
        <v>0</v>
      </c>
      <c r="E559" s="189" t="e">
        <f t="shared" si="10"/>
        <v>#DIV/0!</v>
      </c>
      <c r="F559" s="189"/>
    </row>
    <row r="560" ht="15" spans="1:6">
      <c r="A560" s="252" t="s">
        <v>987</v>
      </c>
      <c r="B560" s="189" t="s">
        <v>988</v>
      </c>
      <c r="C560" s="183">
        <v>0</v>
      </c>
      <c r="D560" s="183">
        <v>0</v>
      </c>
      <c r="E560" s="189" t="e">
        <f t="shared" si="10"/>
        <v>#DIV/0!</v>
      </c>
      <c r="F560" s="189"/>
    </row>
    <row r="561" ht="15" spans="1:6">
      <c r="A561" s="252" t="s">
        <v>989</v>
      </c>
      <c r="B561" s="189" t="s">
        <v>990</v>
      </c>
      <c r="C561" s="183">
        <v>133</v>
      </c>
      <c r="D561" s="183">
        <v>136</v>
      </c>
      <c r="E561" s="189">
        <f t="shared" si="10"/>
        <v>1.02255639097744</v>
      </c>
      <c r="F561" s="189"/>
    </row>
    <row r="562" ht="15" spans="1:6">
      <c r="A562" s="252" t="s">
        <v>991</v>
      </c>
      <c r="B562" s="189" t="s">
        <v>992</v>
      </c>
      <c r="C562" s="183">
        <v>385</v>
      </c>
      <c r="D562" s="183">
        <v>390</v>
      </c>
      <c r="E562" s="189">
        <f t="shared" si="10"/>
        <v>1.01298701298701</v>
      </c>
      <c r="F562" s="189"/>
    </row>
    <row r="563" ht="15" spans="1:6">
      <c r="A563" s="252" t="s">
        <v>993</v>
      </c>
      <c r="B563" s="189" t="s">
        <v>994</v>
      </c>
      <c r="C563" s="183">
        <v>987</v>
      </c>
      <c r="D563" s="183">
        <v>990</v>
      </c>
      <c r="E563" s="189">
        <f t="shared" si="10"/>
        <v>1.00303951367781</v>
      </c>
      <c r="F563" s="189"/>
    </row>
    <row r="564" ht="15" spans="1:6">
      <c r="A564" s="252" t="s">
        <v>995</v>
      </c>
      <c r="B564" s="278" t="s">
        <v>996</v>
      </c>
      <c r="C564" s="183">
        <v>0</v>
      </c>
      <c r="D564" s="183">
        <v>0</v>
      </c>
      <c r="E564" s="189" t="e">
        <f t="shared" si="10"/>
        <v>#DIV/0!</v>
      </c>
      <c r="F564" s="189"/>
    </row>
    <row r="565" ht="15" spans="1:6">
      <c r="A565" s="252" t="s">
        <v>997</v>
      </c>
      <c r="B565" s="278" t="s">
        <v>998</v>
      </c>
      <c r="C565" s="183">
        <v>987</v>
      </c>
      <c r="D565" s="183">
        <v>990</v>
      </c>
      <c r="E565" s="189">
        <f t="shared" si="10"/>
        <v>1.00303951367781</v>
      </c>
      <c r="F565" s="189"/>
    </row>
    <row r="566" ht="15" spans="1:6">
      <c r="A566" s="252" t="s">
        <v>999</v>
      </c>
      <c r="B566" s="189" t="s">
        <v>1000</v>
      </c>
      <c r="C566" s="183">
        <v>111308</v>
      </c>
      <c r="D566" s="183">
        <v>114006</v>
      </c>
      <c r="E566" s="189">
        <f t="shared" si="10"/>
        <v>1.02423904840622</v>
      </c>
      <c r="F566" s="189"/>
    </row>
    <row r="567" ht="15" spans="1:6">
      <c r="A567" s="252" t="s">
        <v>1001</v>
      </c>
      <c r="B567" s="189" t="s">
        <v>1002</v>
      </c>
      <c r="C567" s="183">
        <v>2344</v>
      </c>
      <c r="D567" s="183">
        <v>2350</v>
      </c>
      <c r="E567" s="189">
        <f t="shared" si="10"/>
        <v>1.00255972696246</v>
      </c>
      <c r="F567" s="189"/>
    </row>
    <row r="568" ht="15" spans="1:6">
      <c r="A568" s="252" t="s">
        <v>1003</v>
      </c>
      <c r="B568" s="189" t="s">
        <v>69</v>
      </c>
      <c r="C568" s="183">
        <v>650</v>
      </c>
      <c r="D568" s="183">
        <v>650</v>
      </c>
      <c r="E568" s="189">
        <f t="shared" si="10"/>
        <v>1</v>
      </c>
      <c r="F568" s="189"/>
    </row>
    <row r="569" ht="15" spans="1:6">
      <c r="A569" s="252" t="s">
        <v>1004</v>
      </c>
      <c r="B569" s="189" t="s">
        <v>71</v>
      </c>
      <c r="C569" s="183">
        <v>0</v>
      </c>
      <c r="D569" s="183">
        <v>0</v>
      </c>
      <c r="E569" s="189" t="e">
        <f t="shared" si="10"/>
        <v>#DIV/0!</v>
      </c>
      <c r="F569" s="189"/>
    </row>
    <row r="570" ht="15" spans="1:6">
      <c r="A570" s="252" t="s">
        <v>1005</v>
      </c>
      <c r="B570" s="189" t="s">
        <v>73</v>
      </c>
      <c r="C570" s="183">
        <v>0</v>
      </c>
      <c r="D570" s="183">
        <v>0</v>
      </c>
      <c r="E570" s="189" t="e">
        <f t="shared" si="10"/>
        <v>#DIV/0!</v>
      </c>
      <c r="F570" s="189"/>
    </row>
    <row r="571" ht="15" spans="1:6">
      <c r="A571" s="252" t="s">
        <v>1006</v>
      </c>
      <c r="B571" s="189" t="s">
        <v>1007</v>
      </c>
      <c r="C571" s="183">
        <v>0</v>
      </c>
      <c r="D571" s="183">
        <v>0</v>
      </c>
      <c r="E571" s="189" t="e">
        <f t="shared" si="10"/>
        <v>#DIV/0!</v>
      </c>
      <c r="F571" s="189"/>
    </row>
    <row r="572" ht="15" spans="1:6">
      <c r="A572" s="252" t="s">
        <v>1008</v>
      </c>
      <c r="B572" s="189" t="s">
        <v>1009</v>
      </c>
      <c r="C572" s="183">
        <v>144</v>
      </c>
      <c r="D572" s="183">
        <v>145</v>
      </c>
      <c r="E572" s="189">
        <f t="shared" si="10"/>
        <v>1.00694444444444</v>
      </c>
      <c r="F572" s="189"/>
    </row>
    <row r="573" ht="15" spans="1:6">
      <c r="A573" s="252" t="s">
        <v>1010</v>
      </c>
      <c r="B573" s="189" t="s">
        <v>1011</v>
      </c>
      <c r="C573" s="183">
        <v>389</v>
      </c>
      <c r="D573" s="183">
        <v>390</v>
      </c>
      <c r="E573" s="189">
        <f t="shared" si="10"/>
        <v>1.0025706940874</v>
      </c>
      <c r="F573" s="189"/>
    </row>
    <row r="574" ht="15" spans="1:6">
      <c r="A574" s="252" t="s">
        <v>1012</v>
      </c>
      <c r="B574" s="189" t="s">
        <v>1013</v>
      </c>
      <c r="C574" s="183">
        <v>0</v>
      </c>
      <c r="D574" s="183">
        <v>0</v>
      </c>
      <c r="E574" s="189" t="e">
        <f t="shared" si="10"/>
        <v>#DIV/0!</v>
      </c>
      <c r="F574" s="189"/>
    </row>
    <row r="575" ht="15" spans="1:6">
      <c r="A575" s="252" t="s">
        <v>1014</v>
      </c>
      <c r="B575" s="189" t="s">
        <v>168</v>
      </c>
      <c r="C575" s="183">
        <v>0</v>
      </c>
      <c r="D575" s="183">
        <v>0</v>
      </c>
      <c r="E575" s="189" t="e">
        <f t="shared" si="10"/>
        <v>#DIV/0!</v>
      </c>
      <c r="F575" s="189"/>
    </row>
    <row r="576" ht="15" spans="1:6">
      <c r="A576" s="252" t="s">
        <v>1015</v>
      </c>
      <c r="B576" s="189" t="s">
        <v>1016</v>
      </c>
      <c r="C576" s="183">
        <v>932</v>
      </c>
      <c r="D576" s="183">
        <v>935</v>
      </c>
      <c r="E576" s="189">
        <f t="shared" si="10"/>
        <v>1.00321888412017</v>
      </c>
      <c r="F576" s="189"/>
    </row>
    <row r="577" ht="15" spans="1:6">
      <c r="A577" s="252" t="s">
        <v>1017</v>
      </c>
      <c r="B577" s="189" t="s">
        <v>1018</v>
      </c>
      <c r="C577" s="183">
        <v>0</v>
      </c>
      <c r="D577" s="183">
        <v>0</v>
      </c>
      <c r="E577" s="189" t="e">
        <f t="shared" si="10"/>
        <v>#DIV/0!</v>
      </c>
      <c r="F577" s="189"/>
    </row>
    <row r="578" ht="15" spans="1:6">
      <c r="A578" s="252" t="s">
        <v>1019</v>
      </c>
      <c r="B578" s="189" t="s">
        <v>1020</v>
      </c>
      <c r="C578" s="183">
        <v>0</v>
      </c>
      <c r="D578" s="183">
        <v>0</v>
      </c>
      <c r="E578" s="189" t="e">
        <f t="shared" si="10"/>
        <v>#DIV/0!</v>
      </c>
      <c r="F578" s="189"/>
    </row>
    <row r="579" ht="15" spans="1:6">
      <c r="A579" s="252" t="s">
        <v>1021</v>
      </c>
      <c r="B579" s="189" t="s">
        <v>1022</v>
      </c>
      <c r="C579" s="183">
        <v>0</v>
      </c>
      <c r="D579" s="183">
        <v>0</v>
      </c>
      <c r="E579" s="189" t="e">
        <f t="shared" si="10"/>
        <v>#DIV/0!</v>
      </c>
      <c r="F579" s="189"/>
    </row>
    <row r="580" ht="15" spans="1:6">
      <c r="A580" s="252" t="s">
        <v>1023</v>
      </c>
      <c r="B580" s="189" t="s">
        <v>1024</v>
      </c>
      <c r="C580" s="183">
        <v>0</v>
      </c>
      <c r="D580" s="183">
        <v>0</v>
      </c>
      <c r="E580" s="189" t="e">
        <f t="shared" si="10"/>
        <v>#DIV/0!</v>
      </c>
      <c r="F580" s="189"/>
    </row>
    <row r="581" ht="15" spans="1:6">
      <c r="A581" s="252" t="s">
        <v>1025</v>
      </c>
      <c r="B581" s="189" t="s">
        <v>1026</v>
      </c>
      <c r="C581" s="183">
        <v>0</v>
      </c>
      <c r="D581" s="183">
        <v>0</v>
      </c>
      <c r="E581" s="189" t="e">
        <f t="shared" si="10"/>
        <v>#DIV/0!</v>
      </c>
      <c r="F581" s="189"/>
    </row>
    <row r="582" ht="15" spans="1:6">
      <c r="A582" s="252" t="s">
        <v>1027</v>
      </c>
      <c r="B582" s="189" t="s">
        <v>1028</v>
      </c>
      <c r="C582" s="183">
        <v>0</v>
      </c>
      <c r="D582" s="183">
        <v>0</v>
      </c>
      <c r="E582" s="189" t="e">
        <f t="shared" si="10"/>
        <v>#DIV/0!</v>
      </c>
      <c r="F582" s="189"/>
    </row>
    <row r="583" ht="15" spans="1:6">
      <c r="A583" s="252" t="s">
        <v>1029</v>
      </c>
      <c r="B583" s="189" t="s">
        <v>1030</v>
      </c>
      <c r="C583" s="183">
        <v>0</v>
      </c>
      <c r="D583" s="183">
        <v>0</v>
      </c>
      <c r="E583" s="189" t="e">
        <f t="shared" si="10"/>
        <v>#DIV/0!</v>
      </c>
      <c r="F583" s="189"/>
    </row>
    <row r="584" ht="15" spans="1:6">
      <c r="A584" s="252" t="s">
        <v>1031</v>
      </c>
      <c r="B584" s="189" t="s">
        <v>87</v>
      </c>
      <c r="C584" s="183">
        <v>0</v>
      </c>
      <c r="D584" s="183">
        <v>0</v>
      </c>
      <c r="E584" s="189" t="e">
        <f t="shared" ref="E584:E647" si="11">D584/C584</f>
        <v>#DIV/0!</v>
      </c>
      <c r="F584" s="189"/>
    </row>
    <row r="585" ht="15" spans="1:6">
      <c r="A585" s="252" t="s">
        <v>1032</v>
      </c>
      <c r="B585" s="189" t="s">
        <v>1033</v>
      </c>
      <c r="C585" s="183">
        <v>229</v>
      </c>
      <c r="D585" s="183">
        <v>230</v>
      </c>
      <c r="E585" s="189">
        <f t="shared" si="11"/>
        <v>1.00436681222707</v>
      </c>
      <c r="F585" s="189"/>
    </row>
    <row r="586" ht="15" spans="1:6">
      <c r="A586" s="252" t="s">
        <v>1034</v>
      </c>
      <c r="B586" s="189" t="s">
        <v>1035</v>
      </c>
      <c r="C586" s="183">
        <v>1237</v>
      </c>
      <c r="D586" s="183">
        <v>1245</v>
      </c>
      <c r="E586" s="189">
        <f t="shared" si="11"/>
        <v>1.00646725949879</v>
      </c>
      <c r="F586" s="189"/>
    </row>
    <row r="587" ht="15" spans="1:6">
      <c r="A587" s="252" t="s">
        <v>1036</v>
      </c>
      <c r="B587" s="189" t="s">
        <v>69</v>
      </c>
      <c r="C587" s="183">
        <v>871</v>
      </c>
      <c r="D587" s="183">
        <v>875</v>
      </c>
      <c r="E587" s="189">
        <f t="shared" si="11"/>
        <v>1.00459242250287</v>
      </c>
      <c r="F587" s="189"/>
    </row>
    <row r="588" ht="15" spans="1:6">
      <c r="A588" s="252" t="s">
        <v>1037</v>
      </c>
      <c r="B588" s="189" t="s">
        <v>71</v>
      </c>
      <c r="C588" s="183">
        <v>25</v>
      </c>
      <c r="D588" s="183">
        <v>25</v>
      </c>
      <c r="E588" s="189">
        <f t="shared" si="11"/>
        <v>1</v>
      </c>
      <c r="F588" s="189"/>
    </row>
    <row r="589" ht="15" spans="1:6">
      <c r="A589" s="252" t="s">
        <v>1038</v>
      </c>
      <c r="B589" s="189" t="s">
        <v>73</v>
      </c>
      <c r="C589" s="183">
        <v>0</v>
      </c>
      <c r="D589" s="183">
        <v>0</v>
      </c>
      <c r="E589" s="189" t="e">
        <f t="shared" si="11"/>
        <v>#DIV/0!</v>
      </c>
      <c r="F589" s="189"/>
    </row>
    <row r="590" ht="15" spans="1:6">
      <c r="A590" s="252" t="s">
        <v>1039</v>
      </c>
      <c r="B590" s="189" t="s">
        <v>1040</v>
      </c>
      <c r="C590" s="183">
        <v>0</v>
      </c>
      <c r="D590" s="183">
        <v>0</v>
      </c>
      <c r="E590" s="189" t="e">
        <f t="shared" si="11"/>
        <v>#DIV/0!</v>
      </c>
      <c r="F590" s="189"/>
    </row>
    <row r="591" ht="15" spans="1:6">
      <c r="A591" s="252" t="s">
        <v>1041</v>
      </c>
      <c r="B591" s="189" t="s">
        <v>1042</v>
      </c>
      <c r="C591" s="183">
        <v>0</v>
      </c>
      <c r="D591" s="183">
        <v>0</v>
      </c>
      <c r="E591" s="189" t="e">
        <f t="shared" si="11"/>
        <v>#DIV/0!</v>
      </c>
      <c r="F591" s="189"/>
    </row>
    <row r="592" ht="15" spans="1:6">
      <c r="A592" s="252" t="s">
        <v>1043</v>
      </c>
      <c r="B592" s="189" t="s">
        <v>1044</v>
      </c>
      <c r="C592" s="183">
        <v>0</v>
      </c>
      <c r="D592" s="183">
        <v>0</v>
      </c>
      <c r="E592" s="189" t="e">
        <f t="shared" si="11"/>
        <v>#DIV/0!</v>
      </c>
      <c r="F592" s="189"/>
    </row>
    <row r="593" ht="15" spans="1:6">
      <c r="A593" s="252" t="s">
        <v>1045</v>
      </c>
      <c r="B593" s="189" t="s">
        <v>1046</v>
      </c>
      <c r="C593" s="183">
        <v>341</v>
      </c>
      <c r="D593" s="183">
        <v>345</v>
      </c>
      <c r="E593" s="189">
        <f t="shared" si="11"/>
        <v>1.01173020527859</v>
      </c>
      <c r="F593" s="189"/>
    </row>
    <row r="594" ht="15" spans="1:6">
      <c r="A594" s="252" t="s">
        <v>1047</v>
      </c>
      <c r="B594" s="189" t="s">
        <v>1048</v>
      </c>
      <c r="C594" s="183">
        <v>0</v>
      </c>
      <c r="D594" s="183">
        <v>0</v>
      </c>
      <c r="E594" s="189" t="e">
        <f t="shared" si="11"/>
        <v>#DIV/0!</v>
      </c>
      <c r="F594" s="189"/>
    </row>
    <row r="595" ht="15" spans="1:6">
      <c r="A595" s="252" t="s">
        <v>1049</v>
      </c>
      <c r="B595" s="189" t="s">
        <v>1050</v>
      </c>
      <c r="C595" s="183">
        <v>0</v>
      </c>
      <c r="D595" s="183">
        <v>0</v>
      </c>
      <c r="E595" s="189" t="e">
        <f t="shared" si="11"/>
        <v>#DIV/0!</v>
      </c>
      <c r="F595" s="189"/>
    </row>
    <row r="596" ht="15" spans="1:6">
      <c r="A596" s="252" t="s">
        <v>1051</v>
      </c>
      <c r="B596" s="189" t="s">
        <v>1052</v>
      </c>
      <c r="C596" s="183">
        <v>34762</v>
      </c>
      <c r="D596" s="183">
        <v>35912</v>
      </c>
      <c r="E596" s="189">
        <f t="shared" si="11"/>
        <v>1.03308210114493</v>
      </c>
      <c r="F596" s="189"/>
    </row>
    <row r="597" ht="15" spans="1:6">
      <c r="A597" s="252" t="s">
        <v>1053</v>
      </c>
      <c r="B597" s="189" t="s">
        <v>1054</v>
      </c>
      <c r="C597" s="183">
        <v>2</v>
      </c>
      <c r="D597" s="183">
        <v>2</v>
      </c>
      <c r="E597" s="189">
        <f t="shared" si="11"/>
        <v>1</v>
      </c>
      <c r="F597" s="189"/>
    </row>
    <row r="598" ht="15" spans="1:6">
      <c r="A598" s="252" t="s">
        <v>1055</v>
      </c>
      <c r="B598" s="189" t="s">
        <v>1056</v>
      </c>
      <c r="C598" s="183">
        <v>0</v>
      </c>
      <c r="D598" s="183">
        <v>0</v>
      </c>
      <c r="E598" s="189" t="e">
        <f t="shared" si="11"/>
        <v>#DIV/0!</v>
      </c>
      <c r="F598" s="189"/>
    </row>
    <row r="599" ht="15" spans="1:6">
      <c r="A599" s="252" t="s">
        <v>1057</v>
      </c>
      <c r="B599" s="189" t="s">
        <v>1058</v>
      </c>
      <c r="C599" s="183">
        <v>0</v>
      </c>
      <c r="D599" s="183">
        <v>0</v>
      </c>
      <c r="E599" s="189" t="e">
        <f t="shared" si="11"/>
        <v>#DIV/0!</v>
      </c>
      <c r="F599" s="189"/>
    </row>
    <row r="600" ht="15" spans="1:6">
      <c r="A600" s="252" t="s">
        <v>1059</v>
      </c>
      <c r="B600" s="189" t="s">
        <v>1060</v>
      </c>
      <c r="C600" s="183">
        <v>705</v>
      </c>
      <c r="D600" s="183">
        <v>710</v>
      </c>
      <c r="E600" s="189">
        <f t="shared" si="11"/>
        <v>1.00709219858156</v>
      </c>
      <c r="F600" s="189"/>
    </row>
    <row r="601" ht="15" spans="1:6">
      <c r="A601" s="252" t="s">
        <v>1061</v>
      </c>
      <c r="B601" s="189" t="s">
        <v>1062</v>
      </c>
      <c r="C601" s="183">
        <v>1088</v>
      </c>
      <c r="D601" s="183">
        <v>1090</v>
      </c>
      <c r="E601" s="189">
        <f t="shared" si="11"/>
        <v>1.00183823529412</v>
      </c>
      <c r="F601" s="189"/>
    </row>
    <row r="602" ht="15" spans="1:6">
      <c r="A602" s="252" t="s">
        <v>1063</v>
      </c>
      <c r="B602" s="189" t="s">
        <v>1064</v>
      </c>
      <c r="C602" s="183">
        <v>32362</v>
      </c>
      <c r="D602" s="183">
        <v>33500</v>
      </c>
      <c r="E602" s="189">
        <f t="shared" si="11"/>
        <v>1.03516469933873</v>
      </c>
      <c r="F602" s="189"/>
    </row>
    <row r="603" ht="15" spans="1:6">
      <c r="A603" s="252" t="s">
        <v>1065</v>
      </c>
      <c r="B603" s="189" t="s">
        <v>1066</v>
      </c>
      <c r="C603" s="183">
        <v>0</v>
      </c>
      <c r="D603" s="183">
        <v>0</v>
      </c>
      <c r="E603" s="189" t="e">
        <f t="shared" si="11"/>
        <v>#DIV/0!</v>
      </c>
      <c r="F603" s="189"/>
    </row>
    <row r="604" ht="15" spans="1:6">
      <c r="A604" s="252" t="s">
        <v>1067</v>
      </c>
      <c r="B604" s="189" t="s">
        <v>1068</v>
      </c>
      <c r="C604" s="183">
        <v>605</v>
      </c>
      <c r="D604" s="183">
        <v>610</v>
      </c>
      <c r="E604" s="189">
        <f t="shared" si="11"/>
        <v>1.00826446280992</v>
      </c>
      <c r="F604" s="189"/>
    </row>
    <row r="605" ht="15" spans="1:6">
      <c r="A605" s="252" t="s">
        <v>1069</v>
      </c>
      <c r="B605" s="189" t="s">
        <v>1070</v>
      </c>
      <c r="C605" s="183">
        <v>0</v>
      </c>
      <c r="D605" s="183">
        <v>0</v>
      </c>
      <c r="E605" s="189" t="e">
        <f t="shared" si="11"/>
        <v>#DIV/0!</v>
      </c>
      <c r="F605" s="189"/>
    </row>
    <row r="606" ht="15" spans="1:6">
      <c r="A606" s="252" t="s">
        <v>1071</v>
      </c>
      <c r="B606" s="189" t="s">
        <v>1072</v>
      </c>
      <c r="C606" s="183">
        <v>0</v>
      </c>
      <c r="D606" s="183">
        <v>0</v>
      </c>
      <c r="E606" s="189" t="e">
        <f t="shared" si="11"/>
        <v>#DIV/0!</v>
      </c>
      <c r="F606" s="189"/>
    </row>
    <row r="607" ht="15" spans="1:6">
      <c r="A607" s="252" t="s">
        <v>1073</v>
      </c>
      <c r="B607" s="189" t="s">
        <v>1074</v>
      </c>
      <c r="C607" s="183">
        <v>0</v>
      </c>
      <c r="D607" s="183">
        <v>0</v>
      </c>
      <c r="E607" s="189" t="e">
        <f t="shared" si="11"/>
        <v>#DIV/0!</v>
      </c>
      <c r="F607" s="189"/>
    </row>
    <row r="608" ht="15" spans="1:6">
      <c r="A608" s="252" t="s">
        <v>1075</v>
      </c>
      <c r="B608" s="189" t="s">
        <v>1076</v>
      </c>
      <c r="C608" s="183">
        <v>0</v>
      </c>
      <c r="D608" s="183">
        <v>0</v>
      </c>
      <c r="E608" s="189" t="e">
        <f t="shared" si="11"/>
        <v>#DIV/0!</v>
      </c>
      <c r="F608" s="189"/>
    </row>
    <row r="609" ht="15" spans="1:6">
      <c r="A609" s="252" t="s">
        <v>1077</v>
      </c>
      <c r="B609" s="189" t="s">
        <v>1078</v>
      </c>
      <c r="C609" s="183">
        <v>2704</v>
      </c>
      <c r="D609" s="183">
        <v>2710</v>
      </c>
      <c r="E609" s="189">
        <f t="shared" si="11"/>
        <v>1.00221893491124</v>
      </c>
      <c r="F609" s="189"/>
    </row>
    <row r="610" ht="15" spans="1:6">
      <c r="A610" s="252" t="s">
        <v>1079</v>
      </c>
      <c r="B610" s="189" t="s">
        <v>1080</v>
      </c>
      <c r="C610" s="183">
        <v>0</v>
      </c>
      <c r="D610" s="183">
        <v>0</v>
      </c>
      <c r="E610" s="189" t="e">
        <f t="shared" si="11"/>
        <v>#DIV/0!</v>
      </c>
      <c r="F610" s="189"/>
    </row>
    <row r="611" ht="15" spans="1:6">
      <c r="A611" s="252" t="s">
        <v>1081</v>
      </c>
      <c r="B611" s="189" t="s">
        <v>1082</v>
      </c>
      <c r="C611" s="183">
        <v>0</v>
      </c>
      <c r="D611" s="183">
        <v>0</v>
      </c>
      <c r="E611" s="189" t="e">
        <f t="shared" si="11"/>
        <v>#DIV/0!</v>
      </c>
      <c r="F611" s="189"/>
    </row>
    <row r="612" ht="15" spans="1:6">
      <c r="A612" s="252" t="s">
        <v>1083</v>
      </c>
      <c r="B612" s="189" t="s">
        <v>1084</v>
      </c>
      <c r="C612" s="183">
        <v>0</v>
      </c>
      <c r="D612" s="183">
        <v>0</v>
      </c>
      <c r="E612" s="189" t="e">
        <f t="shared" si="11"/>
        <v>#DIV/0!</v>
      </c>
      <c r="F612" s="189"/>
    </row>
    <row r="613" ht="15" spans="1:6">
      <c r="A613" s="252" t="s">
        <v>1085</v>
      </c>
      <c r="B613" s="189" t="s">
        <v>1086</v>
      </c>
      <c r="C613" s="183">
        <v>0</v>
      </c>
      <c r="D613" s="183">
        <v>0</v>
      </c>
      <c r="E613" s="189" t="e">
        <f t="shared" si="11"/>
        <v>#DIV/0!</v>
      </c>
      <c r="F613" s="189"/>
    </row>
    <row r="614" ht="15" spans="1:6">
      <c r="A614" s="252" t="s">
        <v>1087</v>
      </c>
      <c r="B614" s="278" t="s">
        <v>1088</v>
      </c>
      <c r="C614" s="183">
        <v>0</v>
      </c>
      <c r="D614" s="183">
        <v>0</v>
      </c>
      <c r="E614" s="189" t="e">
        <f t="shared" si="11"/>
        <v>#DIV/0!</v>
      </c>
      <c r="F614" s="189"/>
    </row>
    <row r="615" ht="15" spans="1:6">
      <c r="A615" s="252" t="s">
        <v>1089</v>
      </c>
      <c r="B615" s="189" t="s">
        <v>1090</v>
      </c>
      <c r="C615" s="183">
        <v>0</v>
      </c>
      <c r="D615" s="183">
        <v>0</v>
      </c>
      <c r="E615" s="189" t="e">
        <f t="shared" si="11"/>
        <v>#DIV/0!</v>
      </c>
      <c r="F615" s="189"/>
    </row>
    <row r="616" ht="15" spans="1:6">
      <c r="A616" s="252" t="s">
        <v>1091</v>
      </c>
      <c r="B616" s="189" t="s">
        <v>1092</v>
      </c>
      <c r="C616" s="183">
        <v>0</v>
      </c>
      <c r="D616" s="183">
        <v>0</v>
      </c>
      <c r="E616" s="189" t="e">
        <f t="shared" si="11"/>
        <v>#DIV/0!</v>
      </c>
      <c r="F616" s="189"/>
    </row>
    <row r="617" ht="15" spans="1:6">
      <c r="A617" s="252" t="s">
        <v>1093</v>
      </c>
      <c r="B617" s="189" t="s">
        <v>1094</v>
      </c>
      <c r="C617" s="183">
        <v>0</v>
      </c>
      <c r="D617" s="183">
        <v>0</v>
      </c>
      <c r="E617" s="189" t="e">
        <f t="shared" si="11"/>
        <v>#DIV/0!</v>
      </c>
      <c r="F617" s="189"/>
    </row>
    <row r="618" ht="15" spans="1:6">
      <c r="A618" s="252" t="s">
        <v>1095</v>
      </c>
      <c r="B618" s="189" t="s">
        <v>1096</v>
      </c>
      <c r="C618" s="183">
        <v>2704</v>
      </c>
      <c r="D618" s="183">
        <v>2710</v>
      </c>
      <c r="E618" s="189">
        <f t="shared" si="11"/>
        <v>1.00221893491124</v>
      </c>
      <c r="F618" s="189"/>
    </row>
    <row r="619" ht="15" spans="1:6">
      <c r="A619" s="252" t="s">
        <v>1097</v>
      </c>
      <c r="B619" s="189" t="s">
        <v>1098</v>
      </c>
      <c r="C619" s="183">
        <v>9051</v>
      </c>
      <c r="D619" s="183">
        <v>9065</v>
      </c>
      <c r="E619" s="189">
        <f t="shared" si="11"/>
        <v>1.0015467904099</v>
      </c>
      <c r="F619" s="189"/>
    </row>
    <row r="620" ht="15" spans="1:6">
      <c r="A620" s="252" t="s">
        <v>1099</v>
      </c>
      <c r="B620" s="189" t="s">
        <v>1100</v>
      </c>
      <c r="C620" s="183">
        <v>390</v>
      </c>
      <c r="D620" s="183">
        <v>390</v>
      </c>
      <c r="E620" s="189">
        <f t="shared" si="11"/>
        <v>1</v>
      </c>
      <c r="F620" s="189"/>
    </row>
    <row r="621" ht="15" spans="1:6">
      <c r="A621" s="252" t="s">
        <v>1101</v>
      </c>
      <c r="B621" s="189" t="s">
        <v>1102</v>
      </c>
      <c r="C621" s="183">
        <v>5969</v>
      </c>
      <c r="D621" s="183">
        <v>5970</v>
      </c>
      <c r="E621" s="189">
        <f t="shared" si="11"/>
        <v>1.00016753224996</v>
      </c>
      <c r="F621" s="189"/>
    </row>
    <row r="622" ht="15" spans="1:6">
      <c r="A622" s="252" t="s">
        <v>1103</v>
      </c>
      <c r="B622" s="189" t="s">
        <v>1104</v>
      </c>
      <c r="C622" s="183">
        <v>341</v>
      </c>
      <c r="D622" s="183">
        <v>345</v>
      </c>
      <c r="E622" s="189">
        <f t="shared" si="11"/>
        <v>1.01173020527859</v>
      </c>
      <c r="F622" s="189"/>
    </row>
    <row r="623" ht="15" spans="1:6">
      <c r="A623" s="252" t="s">
        <v>1105</v>
      </c>
      <c r="B623" s="189" t="s">
        <v>1106</v>
      </c>
      <c r="C623" s="183">
        <v>1328</v>
      </c>
      <c r="D623" s="183">
        <v>1330</v>
      </c>
      <c r="E623" s="189">
        <f t="shared" si="11"/>
        <v>1.00150602409639</v>
      </c>
      <c r="F623" s="189"/>
    </row>
    <row r="624" ht="15" spans="1:6">
      <c r="A624" s="252" t="s">
        <v>1107</v>
      </c>
      <c r="B624" s="189" t="s">
        <v>1108</v>
      </c>
      <c r="C624" s="183">
        <v>0</v>
      </c>
      <c r="D624" s="183">
        <v>0</v>
      </c>
      <c r="E624" s="189" t="e">
        <f t="shared" si="11"/>
        <v>#DIV/0!</v>
      </c>
      <c r="F624" s="189"/>
    </row>
    <row r="625" ht="15" spans="1:6">
      <c r="A625" s="252" t="s">
        <v>1109</v>
      </c>
      <c r="B625" s="189" t="s">
        <v>1110</v>
      </c>
      <c r="C625" s="183">
        <v>48</v>
      </c>
      <c r="D625" s="183">
        <v>50</v>
      </c>
      <c r="E625" s="189">
        <f t="shared" si="11"/>
        <v>1.04166666666667</v>
      </c>
      <c r="F625" s="189"/>
    </row>
    <row r="626" ht="15" spans="1:6">
      <c r="A626" s="252" t="s">
        <v>1111</v>
      </c>
      <c r="B626" s="189" t="s">
        <v>1112</v>
      </c>
      <c r="C626" s="183">
        <v>0</v>
      </c>
      <c r="D626" s="183">
        <v>0</v>
      </c>
      <c r="E626" s="189" t="e">
        <f t="shared" si="11"/>
        <v>#DIV/0!</v>
      </c>
      <c r="F626" s="189"/>
    </row>
    <row r="627" ht="15" spans="1:6">
      <c r="A627" s="252" t="s">
        <v>1113</v>
      </c>
      <c r="B627" s="189" t="s">
        <v>1114</v>
      </c>
      <c r="C627" s="183">
        <v>975</v>
      </c>
      <c r="D627" s="183">
        <v>980</v>
      </c>
      <c r="E627" s="189">
        <f t="shared" si="11"/>
        <v>1.00512820512821</v>
      </c>
      <c r="F627" s="189"/>
    </row>
    <row r="628" ht="15" spans="1:6">
      <c r="A628" s="252" t="s">
        <v>1115</v>
      </c>
      <c r="B628" s="258" t="s">
        <v>1116</v>
      </c>
      <c r="C628" s="183">
        <v>1555</v>
      </c>
      <c r="D628" s="183">
        <v>1563</v>
      </c>
      <c r="E628" s="189">
        <f t="shared" si="11"/>
        <v>1.00514469453376</v>
      </c>
      <c r="F628" s="189"/>
    </row>
    <row r="629" ht="15" spans="1:6">
      <c r="A629" s="252" t="s">
        <v>1117</v>
      </c>
      <c r="B629" s="189" t="s">
        <v>1118</v>
      </c>
      <c r="C629" s="183">
        <v>108</v>
      </c>
      <c r="D629" s="183">
        <v>110</v>
      </c>
      <c r="E629" s="189">
        <f t="shared" si="11"/>
        <v>1.01851851851852</v>
      </c>
      <c r="F629" s="189"/>
    </row>
    <row r="630" ht="15" spans="1:6">
      <c r="A630" s="252" t="s">
        <v>1119</v>
      </c>
      <c r="B630" s="189" t="s">
        <v>1120</v>
      </c>
      <c r="C630" s="183">
        <v>356</v>
      </c>
      <c r="D630" s="183">
        <v>360</v>
      </c>
      <c r="E630" s="189">
        <f t="shared" si="11"/>
        <v>1.01123595505618</v>
      </c>
      <c r="F630" s="189"/>
    </row>
    <row r="631" ht="15" spans="1:6">
      <c r="A631" s="252" t="s">
        <v>1121</v>
      </c>
      <c r="B631" s="189" t="s">
        <v>1122</v>
      </c>
      <c r="C631" s="183">
        <v>18</v>
      </c>
      <c r="D631" s="183">
        <v>18</v>
      </c>
      <c r="E631" s="189">
        <f t="shared" si="11"/>
        <v>1</v>
      </c>
      <c r="F631" s="189"/>
    </row>
    <row r="632" ht="15" spans="1:6">
      <c r="A632" s="252" t="s">
        <v>1123</v>
      </c>
      <c r="B632" s="189" t="s">
        <v>1124</v>
      </c>
      <c r="C632" s="183">
        <v>25</v>
      </c>
      <c r="D632" s="183">
        <v>25</v>
      </c>
      <c r="E632" s="189">
        <f t="shared" si="11"/>
        <v>1</v>
      </c>
      <c r="F632" s="189"/>
    </row>
    <row r="633" ht="15" spans="1:6">
      <c r="A633" s="252" t="s">
        <v>1125</v>
      </c>
      <c r="B633" s="189" t="s">
        <v>1126</v>
      </c>
      <c r="C633" s="183">
        <v>184</v>
      </c>
      <c r="D633" s="183">
        <v>185</v>
      </c>
      <c r="E633" s="189">
        <f t="shared" si="11"/>
        <v>1.0054347826087</v>
      </c>
      <c r="F633" s="189"/>
    </row>
    <row r="634" ht="15" spans="1:6">
      <c r="A634" s="252" t="s">
        <v>1127</v>
      </c>
      <c r="B634" s="189" t="s">
        <v>1128</v>
      </c>
      <c r="C634" s="183">
        <v>864</v>
      </c>
      <c r="D634" s="183">
        <v>865</v>
      </c>
      <c r="E634" s="189">
        <f t="shared" si="11"/>
        <v>1.00115740740741</v>
      </c>
      <c r="F634" s="189"/>
    </row>
    <row r="635" ht="15" spans="1:6">
      <c r="A635" s="252" t="s">
        <v>1129</v>
      </c>
      <c r="B635" s="189" t="s">
        <v>1130</v>
      </c>
      <c r="C635" s="183">
        <v>3537</v>
      </c>
      <c r="D635" s="183">
        <v>3551</v>
      </c>
      <c r="E635" s="189">
        <f t="shared" si="11"/>
        <v>1.00395815662991</v>
      </c>
      <c r="F635" s="189"/>
    </row>
    <row r="636" ht="15" spans="1:6">
      <c r="A636" s="252" t="s">
        <v>1131</v>
      </c>
      <c r="B636" s="189" t="s">
        <v>1132</v>
      </c>
      <c r="C636" s="183">
        <v>2144</v>
      </c>
      <c r="D636" s="183">
        <v>2150</v>
      </c>
      <c r="E636" s="189">
        <f t="shared" si="11"/>
        <v>1.00279850746269</v>
      </c>
      <c r="F636" s="189"/>
    </row>
    <row r="637" ht="15" spans="1:6">
      <c r="A637" s="252" t="s">
        <v>1133</v>
      </c>
      <c r="B637" s="189" t="s">
        <v>1134</v>
      </c>
      <c r="C637" s="183">
        <v>285</v>
      </c>
      <c r="D637" s="183">
        <v>290</v>
      </c>
      <c r="E637" s="189">
        <f t="shared" si="11"/>
        <v>1.01754385964912</v>
      </c>
      <c r="F637" s="189"/>
    </row>
    <row r="638" ht="15" spans="1:6">
      <c r="A638" s="252" t="s">
        <v>1135</v>
      </c>
      <c r="B638" s="189" t="s">
        <v>1136</v>
      </c>
      <c r="C638" s="183">
        <v>0</v>
      </c>
      <c r="D638" s="183">
        <v>0</v>
      </c>
      <c r="E638" s="189" t="e">
        <f t="shared" si="11"/>
        <v>#DIV/0!</v>
      </c>
      <c r="F638" s="189"/>
    </row>
    <row r="639" ht="15" spans="1:6">
      <c r="A639" s="252" t="s">
        <v>1137</v>
      </c>
      <c r="B639" s="189" t="s">
        <v>1138</v>
      </c>
      <c r="C639" s="183">
        <v>320</v>
      </c>
      <c r="D639" s="183">
        <v>320</v>
      </c>
      <c r="E639" s="189">
        <f t="shared" si="11"/>
        <v>1</v>
      </c>
      <c r="F639" s="189"/>
    </row>
    <row r="640" ht="15" spans="1:6">
      <c r="A640" s="252" t="s">
        <v>1139</v>
      </c>
      <c r="B640" s="189" t="s">
        <v>1140</v>
      </c>
      <c r="C640" s="183">
        <v>508</v>
      </c>
      <c r="D640" s="183">
        <v>510</v>
      </c>
      <c r="E640" s="189">
        <f t="shared" si="11"/>
        <v>1.00393700787402</v>
      </c>
      <c r="F640" s="189"/>
    </row>
    <row r="641" ht="15" spans="1:6">
      <c r="A641" s="252" t="s">
        <v>1141</v>
      </c>
      <c r="B641" s="189" t="s">
        <v>1142</v>
      </c>
      <c r="C641" s="183">
        <v>6</v>
      </c>
      <c r="D641" s="183">
        <v>6</v>
      </c>
      <c r="E641" s="189">
        <f t="shared" si="11"/>
        <v>1</v>
      </c>
      <c r="F641" s="189"/>
    </row>
    <row r="642" ht="15" spans="1:6">
      <c r="A642" s="252" t="s">
        <v>1143</v>
      </c>
      <c r="B642" s="189" t="s">
        <v>1144</v>
      </c>
      <c r="C642" s="183">
        <v>274</v>
      </c>
      <c r="D642" s="183">
        <v>275</v>
      </c>
      <c r="E642" s="189">
        <f t="shared" si="11"/>
        <v>1.0036496350365</v>
      </c>
      <c r="F642" s="189"/>
    </row>
    <row r="643" ht="15" spans="1:6">
      <c r="A643" s="252" t="s">
        <v>1145</v>
      </c>
      <c r="B643" s="189" t="s">
        <v>1146</v>
      </c>
      <c r="C643" s="183">
        <v>5160</v>
      </c>
      <c r="D643" s="183">
        <v>5180</v>
      </c>
      <c r="E643" s="189">
        <f t="shared" si="11"/>
        <v>1.00387596899225</v>
      </c>
      <c r="F643" s="189"/>
    </row>
    <row r="644" ht="15" spans="1:6">
      <c r="A644" s="252" t="s">
        <v>1147</v>
      </c>
      <c r="B644" s="189" t="s">
        <v>69</v>
      </c>
      <c r="C644" s="183">
        <v>208</v>
      </c>
      <c r="D644" s="183">
        <v>210</v>
      </c>
      <c r="E644" s="189">
        <f t="shared" si="11"/>
        <v>1.00961538461538</v>
      </c>
      <c r="F644" s="189"/>
    </row>
    <row r="645" ht="15" spans="1:6">
      <c r="A645" s="252" t="s">
        <v>1148</v>
      </c>
      <c r="B645" s="189" t="s">
        <v>71</v>
      </c>
      <c r="C645" s="183">
        <v>0</v>
      </c>
      <c r="D645" s="183">
        <v>0</v>
      </c>
      <c r="E645" s="189" t="e">
        <f t="shared" si="11"/>
        <v>#DIV/0!</v>
      </c>
      <c r="F645" s="189"/>
    </row>
    <row r="646" ht="15" spans="1:6">
      <c r="A646" s="252" t="s">
        <v>1149</v>
      </c>
      <c r="B646" s="189" t="s">
        <v>73</v>
      </c>
      <c r="C646" s="183">
        <v>0</v>
      </c>
      <c r="D646" s="183">
        <v>0</v>
      </c>
      <c r="E646" s="189" t="e">
        <f t="shared" si="11"/>
        <v>#DIV/0!</v>
      </c>
      <c r="F646" s="189"/>
    </row>
    <row r="647" ht="15" spans="1:6">
      <c r="A647" s="252" t="s">
        <v>1150</v>
      </c>
      <c r="B647" s="189" t="s">
        <v>1151</v>
      </c>
      <c r="C647" s="183">
        <v>116</v>
      </c>
      <c r="D647" s="183">
        <v>120</v>
      </c>
      <c r="E647" s="189">
        <f t="shared" si="11"/>
        <v>1.03448275862069</v>
      </c>
      <c r="F647" s="189"/>
    </row>
    <row r="648" ht="15" spans="1:6">
      <c r="A648" s="252" t="s">
        <v>1152</v>
      </c>
      <c r="B648" s="189" t="s">
        <v>1153</v>
      </c>
      <c r="C648" s="183">
        <v>466</v>
      </c>
      <c r="D648" s="183">
        <v>470</v>
      </c>
      <c r="E648" s="189">
        <f t="shared" ref="E648:E711" si="12">D648/C648</f>
        <v>1.00858369098712</v>
      </c>
      <c r="F648" s="189"/>
    </row>
    <row r="649" ht="15" spans="1:6">
      <c r="A649" s="252" t="s">
        <v>1154</v>
      </c>
      <c r="B649" s="189" t="s">
        <v>1155</v>
      </c>
      <c r="C649" s="183">
        <v>0</v>
      </c>
      <c r="D649" s="183">
        <v>0</v>
      </c>
      <c r="E649" s="189" t="e">
        <f t="shared" si="12"/>
        <v>#DIV/0!</v>
      </c>
      <c r="F649" s="189"/>
    </row>
    <row r="650" ht="15" spans="1:6">
      <c r="A650" s="252" t="s">
        <v>1156</v>
      </c>
      <c r="B650" s="189" t="s">
        <v>1157</v>
      </c>
      <c r="C650" s="183">
        <v>4115</v>
      </c>
      <c r="D650" s="183">
        <v>4120</v>
      </c>
      <c r="E650" s="189">
        <f t="shared" si="12"/>
        <v>1.00121506682868</v>
      </c>
      <c r="F650" s="189"/>
    </row>
    <row r="651" ht="15" spans="1:6">
      <c r="A651" s="252" t="s">
        <v>1158</v>
      </c>
      <c r="B651" s="189" t="s">
        <v>1159</v>
      </c>
      <c r="C651" s="183">
        <v>255</v>
      </c>
      <c r="D651" s="183">
        <v>260</v>
      </c>
      <c r="E651" s="189">
        <f t="shared" si="12"/>
        <v>1.01960784313725</v>
      </c>
      <c r="F651" s="189"/>
    </row>
    <row r="652" ht="15" spans="1:6">
      <c r="A652" s="252" t="s">
        <v>1160</v>
      </c>
      <c r="B652" s="189" t="s">
        <v>1161</v>
      </c>
      <c r="C652" s="183">
        <v>0</v>
      </c>
      <c r="D652" s="183">
        <v>0</v>
      </c>
      <c r="E652" s="189" t="e">
        <f t="shared" si="12"/>
        <v>#DIV/0!</v>
      </c>
      <c r="F652" s="189"/>
    </row>
    <row r="653" ht="15" spans="1:6">
      <c r="A653" s="252" t="s">
        <v>1162</v>
      </c>
      <c r="B653" s="189" t="s">
        <v>69</v>
      </c>
      <c r="C653" s="183">
        <v>0</v>
      </c>
      <c r="D653" s="183">
        <v>0</v>
      </c>
      <c r="E653" s="189" t="e">
        <f t="shared" si="12"/>
        <v>#DIV/0!</v>
      </c>
      <c r="F653" s="189"/>
    </row>
    <row r="654" ht="15" spans="1:6">
      <c r="A654" s="252" t="s">
        <v>1163</v>
      </c>
      <c r="B654" s="189" t="s">
        <v>71</v>
      </c>
      <c r="C654" s="183">
        <v>0</v>
      </c>
      <c r="D654" s="183">
        <v>0</v>
      </c>
      <c r="E654" s="189" t="e">
        <f t="shared" si="12"/>
        <v>#DIV/0!</v>
      </c>
      <c r="F654" s="189"/>
    </row>
    <row r="655" ht="15" spans="1:6">
      <c r="A655" s="252" t="s">
        <v>1164</v>
      </c>
      <c r="B655" s="189" t="s">
        <v>73</v>
      </c>
      <c r="C655" s="183">
        <v>0</v>
      </c>
      <c r="D655" s="183">
        <v>0</v>
      </c>
      <c r="E655" s="189" t="e">
        <f t="shared" si="12"/>
        <v>#DIV/0!</v>
      </c>
      <c r="F655" s="189"/>
    </row>
    <row r="656" ht="15" spans="1:6">
      <c r="A656" s="252" t="s">
        <v>1165</v>
      </c>
      <c r="B656" s="189" t="s">
        <v>87</v>
      </c>
      <c r="C656" s="183">
        <v>0</v>
      </c>
      <c r="D656" s="183">
        <v>0</v>
      </c>
      <c r="E656" s="189" t="e">
        <f t="shared" si="12"/>
        <v>#DIV/0!</v>
      </c>
      <c r="F656" s="189"/>
    </row>
    <row r="657" ht="15" spans="1:6">
      <c r="A657" s="252" t="s">
        <v>1166</v>
      </c>
      <c r="B657" s="189" t="s">
        <v>1167</v>
      </c>
      <c r="C657" s="183">
        <v>0</v>
      </c>
      <c r="D657" s="183">
        <v>0</v>
      </c>
      <c r="E657" s="189" t="e">
        <f t="shared" si="12"/>
        <v>#DIV/0!</v>
      </c>
      <c r="F657" s="189"/>
    </row>
    <row r="658" ht="15" spans="1:6">
      <c r="A658" s="252" t="s">
        <v>1168</v>
      </c>
      <c r="B658" s="189" t="s">
        <v>1169</v>
      </c>
      <c r="C658" s="183">
        <v>12784</v>
      </c>
      <c r="D658" s="183">
        <v>12930</v>
      </c>
      <c r="E658" s="189">
        <f t="shared" si="12"/>
        <v>1.01142052565707</v>
      </c>
      <c r="F658" s="189"/>
    </row>
    <row r="659" ht="15" spans="1:6">
      <c r="A659" s="252" t="s">
        <v>1170</v>
      </c>
      <c r="B659" s="189" t="s">
        <v>1171</v>
      </c>
      <c r="C659" s="183">
        <v>3028</v>
      </c>
      <c r="D659" s="183">
        <v>3080</v>
      </c>
      <c r="E659" s="189">
        <f t="shared" si="12"/>
        <v>1.01717305151915</v>
      </c>
      <c r="F659" s="189"/>
    </row>
    <row r="660" ht="15" spans="1:6">
      <c r="A660" s="252" t="s">
        <v>1172</v>
      </c>
      <c r="B660" s="189" t="s">
        <v>1173</v>
      </c>
      <c r="C660" s="183">
        <v>9756</v>
      </c>
      <c r="D660" s="183">
        <v>9850</v>
      </c>
      <c r="E660" s="189">
        <f t="shared" si="12"/>
        <v>1.00963509635096</v>
      </c>
      <c r="F660" s="189"/>
    </row>
    <row r="661" ht="15" spans="1:6">
      <c r="A661" s="252" t="s">
        <v>1174</v>
      </c>
      <c r="B661" s="189" t="s">
        <v>1175</v>
      </c>
      <c r="C661" s="183">
        <v>1991</v>
      </c>
      <c r="D661" s="183">
        <v>2000</v>
      </c>
      <c r="E661" s="189">
        <f t="shared" si="12"/>
        <v>1.00452034153692</v>
      </c>
      <c r="F661" s="189"/>
    </row>
    <row r="662" ht="15" spans="1:6">
      <c r="A662" s="252" t="s">
        <v>1176</v>
      </c>
      <c r="B662" s="189" t="s">
        <v>1177</v>
      </c>
      <c r="C662" s="183">
        <v>1689</v>
      </c>
      <c r="D662" s="183">
        <v>1690</v>
      </c>
      <c r="E662" s="189">
        <f t="shared" si="12"/>
        <v>1.00059206631143</v>
      </c>
      <c r="F662" s="189"/>
    </row>
    <row r="663" ht="15" spans="1:6">
      <c r="A663" s="252" t="s">
        <v>1178</v>
      </c>
      <c r="B663" s="189" t="s">
        <v>1179</v>
      </c>
      <c r="C663" s="183">
        <v>302</v>
      </c>
      <c r="D663" s="183">
        <v>310</v>
      </c>
      <c r="E663" s="189">
        <f t="shared" si="12"/>
        <v>1.02649006622517</v>
      </c>
      <c r="F663" s="189"/>
    </row>
    <row r="664" ht="15" spans="1:6">
      <c r="A664" s="252" t="s">
        <v>1180</v>
      </c>
      <c r="B664" s="189" t="s">
        <v>1181</v>
      </c>
      <c r="C664" s="183">
        <v>4080</v>
      </c>
      <c r="D664" s="183">
        <v>4140</v>
      </c>
      <c r="E664" s="189">
        <f t="shared" si="12"/>
        <v>1.01470588235294</v>
      </c>
      <c r="F664" s="189"/>
    </row>
    <row r="665" ht="15" spans="1:6">
      <c r="A665" s="252" t="s">
        <v>1182</v>
      </c>
      <c r="B665" s="189" t="s">
        <v>1183</v>
      </c>
      <c r="C665" s="183">
        <v>120</v>
      </c>
      <c r="D665" s="183">
        <v>120</v>
      </c>
      <c r="E665" s="189">
        <f t="shared" si="12"/>
        <v>1</v>
      </c>
      <c r="F665" s="189"/>
    </row>
    <row r="666" ht="15" spans="1:6">
      <c r="A666" s="252" t="s">
        <v>1184</v>
      </c>
      <c r="B666" s="189" t="s">
        <v>1185</v>
      </c>
      <c r="C666" s="183">
        <v>3960</v>
      </c>
      <c r="D666" s="183">
        <v>4020</v>
      </c>
      <c r="E666" s="189">
        <f t="shared" si="12"/>
        <v>1.01515151515152</v>
      </c>
      <c r="F666" s="189"/>
    </row>
    <row r="667" ht="15" spans="1:6">
      <c r="A667" s="252" t="s">
        <v>1186</v>
      </c>
      <c r="B667" s="189" t="s">
        <v>1187</v>
      </c>
      <c r="C667" s="183">
        <v>0</v>
      </c>
      <c r="D667" s="183">
        <v>0</v>
      </c>
      <c r="E667" s="189" t="e">
        <f t="shared" si="12"/>
        <v>#DIV/0!</v>
      </c>
      <c r="F667" s="189"/>
    </row>
    <row r="668" ht="15" spans="1:6">
      <c r="A668" s="252" t="s">
        <v>1188</v>
      </c>
      <c r="B668" s="189" t="s">
        <v>1189</v>
      </c>
      <c r="C668" s="183">
        <v>0</v>
      </c>
      <c r="D668" s="183">
        <v>0</v>
      </c>
      <c r="E668" s="189" t="e">
        <f t="shared" si="12"/>
        <v>#DIV/0!</v>
      </c>
      <c r="F668" s="189"/>
    </row>
    <row r="669" ht="15" spans="1:6">
      <c r="A669" s="252" t="s">
        <v>1190</v>
      </c>
      <c r="B669" s="189" t="s">
        <v>1191</v>
      </c>
      <c r="C669" s="183">
        <v>0</v>
      </c>
      <c r="D669" s="183">
        <v>0</v>
      </c>
      <c r="E669" s="189" t="e">
        <f t="shared" si="12"/>
        <v>#DIV/0!</v>
      </c>
      <c r="F669" s="189"/>
    </row>
    <row r="670" ht="15" spans="1:6">
      <c r="A670" s="252" t="s">
        <v>1192</v>
      </c>
      <c r="B670" s="189" t="s">
        <v>1193</v>
      </c>
      <c r="C670" s="183">
        <v>33</v>
      </c>
      <c r="D670" s="183">
        <v>33</v>
      </c>
      <c r="E670" s="189">
        <f t="shared" si="12"/>
        <v>1</v>
      </c>
      <c r="F670" s="189"/>
    </row>
    <row r="671" ht="15" spans="1:6">
      <c r="A671" s="252" t="s">
        <v>1194</v>
      </c>
      <c r="B671" s="189" t="s">
        <v>1195</v>
      </c>
      <c r="C671" s="183">
        <v>0</v>
      </c>
      <c r="D671" s="183">
        <v>0</v>
      </c>
      <c r="E671" s="189" t="e">
        <f t="shared" si="12"/>
        <v>#DIV/0!</v>
      </c>
      <c r="F671" s="189"/>
    </row>
    <row r="672" ht="15" spans="1:6">
      <c r="A672" s="252" t="s">
        <v>1196</v>
      </c>
      <c r="B672" s="189" t="s">
        <v>1197</v>
      </c>
      <c r="C672" s="183">
        <v>33</v>
      </c>
      <c r="D672" s="183">
        <v>33</v>
      </c>
      <c r="E672" s="189">
        <f t="shared" si="12"/>
        <v>1</v>
      </c>
      <c r="F672" s="189"/>
    </row>
    <row r="673" ht="15" spans="1:6">
      <c r="A673" s="252" t="s">
        <v>1198</v>
      </c>
      <c r="B673" s="189" t="s">
        <v>1199</v>
      </c>
      <c r="C673" s="183">
        <v>25960</v>
      </c>
      <c r="D673" s="183">
        <v>27200</v>
      </c>
      <c r="E673" s="189">
        <f t="shared" si="12"/>
        <v>1.04776579352851</v>
      </c>
      <c r="F673" s="189"/>
    </row>
    <row r="674" ht="15" spans="1:6">
      <c r="A674" s="252" t="s">
        <v>1200</v>
      </c>
      <c r="B674" s="189" t="s">
        <v>1201</v>
      </c>
      <c r="C674" s="183">
        <v>0</v>
      </c>
      <c r="D674" s="183">
        <v>0</v>
      </c>
      <c r="E674" s="189" t="e">
        <f t="shared" si="12"/>
        <v>#DIV/0!</v>
      </c>
      <c r="F674" s="189"/>
    </row>
    <row r="675" ht="15" spans="1:6">
      <c r="A675" s="252" t="s">
        <v>1202</v>
      </c>
      <c r="B675" s="189" t="s">
        <v>1203</v>
      </c>
      <c r="C675" s="183">
        <v>25960</v>
      </c>
      <c r="D675" s="183">
        <v>27200</v>
      </c>
      <c r="E675" s="189">
        <f t="shared" si="12"/>
        <v>1.04776579352851</v>
      </c>
      <c r="F675" s="189"/>
    </row>
    <row r="676" ht="15" spans="1:6">
      <c r="A676" s="252" t="s">
        <v>1204</v>
      </c>
      <c r="B676" s="189" t="s">
        <v>1205</v>
      </c>
      <c r="C676" s="183">
        <v>0</v>
      </c>
      <c r="D676" s="183">
        <v>0</v>
      </c>
      <c r="E676" s="189" t="e">
        <f t="shared" si="12"/>
        <v>#DIV/0!</v>
      </c>
      <c r="F676" s="189"/>
    </row>
    <row r="677" ht="15" spans="1:6">
      <c r="A677" s="252" t="s">
        <v>1206</v>
      </c>
      <c r="B677" s="189" t="s">
        <v>1207</v>
      </c>
      <c r="C677" s="183">
        <v>3214</v>
      </c>
      <c r="D677" s="183">
        <v>3220</v>
      </c>
      <c r="E677" s="189">
        <f t="shared" si="12"/>
        <v>1.00186683260734</v>
      </c>
      <c r="F677" s="189"/>
    </row>
    <row r="678" ht="15" spans="1:6">
      <c r="A678" s="252" t="s">
        <v>1208</v>
      </c>
      <c r="B678" s="189" t="s">
        <v>1209</v>
      </c>
      <c r="C678" s="183">
        <v>444</v>
      </c>
      <c r="D678" s="183">
        <v>445</v>
      </c>
      <c r="E678" s="189">
        <f t="shared" si="12"/>
        <v>1.00225225225225</v>
      </c>
      <c r="F678" s="189"/>
    </row>
    <row r="679" ht="15" spans="1:6">
      <c r="A679" s="252" t="s">
        <v>1210</v>
      </c>
      <c r="B679" s="189" t="s">
        <v>1211</v>
      </c>
      <c r="C679" s="183">
        <v>985</v>
      </c>
      <c r="D679" s="183">
        <v>985</v>
      </c>
      <c r="E679" s="189">
        <f t="shared" si="12"/>
        <v>1</v>
      </c>
      <c r="F679" s="189"/>
    </row>
    <row r="680" ht="15" spans="1:6">
      <c r="A680" s="252" t="s">
        <v>1212</v>
      </c>
      <c r="B680" s="189" t="s">
        <v>1213</v>
      </c>
      <c r="C680" s="183">
        <v>1785</v>
      </c>
      <c r="D680" s="183">
        <v>1790</v>
      </c>
      <c r="E680" s="189">
        <f t="shared" si="12"/>
        <v>1.00280112044818</v>
      </c>
      <c r="F680" s="189"/>
    </row>
    <row r="681" ht="15" spans="1:6">
      <c r="A681" s="252" t="s">
        <v>1214</v>
      </c>
      <c r="B681" s="187" t="s">
        <v>1215</v>
      </c>
      <c r="C681" s="183">
        <v>611</v>
      </c>
      <c r="D681" s="183">
        <v>617</v>
      </c>
      <c r="E681" s="189">
        <f t="shared" si="12"/>
        <v>1.00981996726678</v>
      </c>
      <c r="F681" s="189"/>
    </row>
    <row r="682" ht="15" spans="1:6">
      <c r="A682" s="252" t="s">
        <v>1216</v>
      </c>
      <c r="B682" s="189" t="s">
        <v>69</v>
      </c>
      <c r="C682" s="183">
        <v>366</v>
      </c>
      <c r="D682" s="183">
        <v>370</v>
      </c>
      <c r="E682" s="189">
        <f t="shared" si="12"/>
        <v>1.01092896174863</v>
      </c>
      <c r="F682" s="189"/>
    </row>
    <row r="683" ht="15" spans="1:6">
      <c r="A683" s="252" t="s">
        <v>1217</v>
      </c>
      <c r="B683" s="189" t="s">
        <v>71</v>
      </c>
      <c r="C683" s="183">
        <v>0</v>
      </c>
      <c r="D683" s="183">
        <v>0</v>
      </c>
      <c r="E683" s="189" t="e">
        <f t="shared" si="12"/>
        <v>#DIV/0!</v>
      </c>
      <c r="F683" s="189"/>
    </row>
    <row r="684" ht="15" spans="1:6">
      <c r="A684" s="252" t="s">
        <v>1218</v>
      </c>
      <c r="B684" s="189" t="s">
        <v>73</v>
      </c>
      <c r="C684" s="183">
        <v>0</v>
      </c>
      <c r="D684" s="183">
        <v>0</v>
      </c>
      <c r="E684" s="189" t="e">
        <f t="shared" si="12"/>
        <v>#DIV/0!</v>
      </c>
      <c r="F684" s="189"/>
    </row>
    <row r="685" ht="15" spans="1:6">
      <c r="A685" s="252" t="s">
        <v>1219</v>
      </c>
      <c r="B685" s="278" t="s">
        <v>1220</v>
      </c>
      <c r="C685" s="183">
        <v>37</v>
      </c>
      <c r="D685" s="183">
        <v>37</v>
      </c>
      <c r="E685" s="189">
        <f t="shared" si="12"/>
        <v>1</v>
      </c>
      <c r="F685" s="189"/>
    </row>
    <row r="686" ht="15" spans="1:6">
      <c r="A686" s="252" t="s">
        <v>1221</v>
      </c>
      <c r="B686" s="278" t="s">
        <v>1222</v>
      </c>
      <c r="C686" s="183">
        <v>0</v>
      </c>
      <c r="D686" s="183">
        <v>0</v>
      </c>
      <c r="E686" s="189" t="e">
        <f t="shared" si="12"/>
        <v>#DIV/0!</v>
      </c>
      <c r="F686" s="189"/>
    </row>
    <row r="687" ht="15" spans="1:6">
      <c r="A687" s="252" t="s">
        <v>1223</v>
      </c>
      <c r="B687" s="278" t="s">
        <v>168</v>
      </c>
      <c r="C687" s="183">
        <v>0</v>
      </c>
      <c r="D687" s="183">
        <v>0</v>
      </c>
      <c r="E687" s="189" t="e">
        <f t="shared" si="12"/>
        <v>#DIV/0!</v>
      </c>
      <c r="F687" s="189"/>
    </row>
    <row r="688" ht="15" spans="1:6">
      <c r="A688" s="252" t="s">
        <v>1224</v>
      </c>
      <c r="B688" s="278" t="s">
        <v>87</v>
      </c>
      <c r="C688" s="183">
        <v>0</v>
      </c>
      <c r="D688" s="183">
        <v>0</v>
      </c>
      <c r="E688" s="189" t="e">
        <f t="shared" si="12"/>
        <v>#DIV/0!</v>
      </c>
      <c r="F688" s="189"/>
    </row>
    <row r="689" ht="15" spans="1:6">
      <c r="A689" s="252" t="s">
        <v>1225</v>
      </c>
      <c r="B689" s="278" t="s">
        <v>1226</v>
      </c>
      <c r="C689" s="183">
        <v>208</v>
      </c>
      <c r="D689" s="183">
        <v>210</v>
      </c>
      <c r="E689" s="189">
        <f t="shared" si="12"/>
        <v>1.00961538461538</v>
      </c>
      <c r="F689" s="189"/>
    </row>
    <row r="690" ht="15" spans="1:6">
      <c r="A690" s="252" t="s">
        <v>1227</v>
      </c>
      <c r="B690" s="278" t="s">
        <v>1228</v>
      </c>
      <c r="C690" s="183">
        <v>0</v>
      </c>
      <c r="D690" s="183">
        <v>0</v>
      </c>
      <c r="E690" s="189" t="e">
        <f t="shared" si="12"/>
        <v>#DIV/0!</v>
      </c>
      <c r="F690" s="189"/>
    </row>
    <row r="691" ht="15" spans="1:6">
      <c r="A691" s="252" t="s">
        <v>1229</v>
      </c>
      <c r="B691" s="189" t="s">
        <v>1230</v>
      </c>
      <c r="C691" s="183">
        <v>0</v>
      </c>
      <c r="D691" s="183">
        <v>0</v>
      </c>
      <c r="E691" s="189" t="e">
        <f t="shared" si="12"/>
        <v>#DIV/0!</v>
      </c>
      <c r="F691" s="189"/>
    </row>
    <row r="692" ht="15" spans="1:6">
      <c r="A692" s="252" t="s">
        <v>1231</v>
      </c>
      <c r="B692" s="189" t="s">
        <v>1232</v>
      </c>
      <c r="C692" s="183">
        <v>0</v>
      </c>
      <c r="D692" s="183">
        <v>0</v>
      </c>
      <c r="E692" s="189" t="e">
        <f t="shared" si="12"/>
        <v>#DIV/0!</v>
      </c>
      <c r="F692" s="189"/>
    </row>
    <row r="693" ht="15" spans="1:6">
      <c r="A693" s="252" t="s">
        <v>1233</v>
      </c>
      <c r="B693" s="189" t="s">
        <v>1234</v>
      </c>
      <c r="C693" s="183">
        <v>2285</v>
      </c>
      <c r="D693" s="183">
        <v>2290</v>
      </c>
      <c r="E693" s="189">
        <f t="shared" si="12"/>
        <v>1.00218818380744</v>
      </c>
      <c r="F693" s="189"/>
    </row>
    <row r="694" ht="15" spans="1:6">
      <c r="A694" s="252" t="s">
        <v>1235</v>
      </c>
      <c r="B694" s="189" t="s">
        <v>1236</v>
      </c>
      <c r="C694" s="183">
        <v>2285</v>
      </c>
      <c r="D694" s="183">
        <v>2290</v>
      </c>
      <c r="E694" s="189">
        <f t="shared" si="12"/>
        <v>1.00218818380744</v>
      </c>
      <c r="F694" s="189"/>
    </row>
    <row r="695" ht="15" spans="1:6">
      <c r="A695" s="252" t="s">
        <v>1237</v>
      </c>
      <c r="B695" s="189" t="s">
        <v>1238</v>
      </c>
      <c r="C695" s="183">
        <v>45097</v>
      </c>
      <c r="D695" s="183">
        <v>44428</v>
      </c>
      <c r="E695" s="189">
        <f t="shared" si="12"/>
        <v>0.985165310331064</v>
      </c>
      <c r="F695" s="189"/>
    </row>
    <row r="696" ht="15" spans="1:6">
      <c r="A696" s="252" t="s">
        <v>1239</v>
      </c>
      <c r="B696" s="189" t="s">
        <v>1240</v>
      </c>
      <c r="C696" s="183">
        <v>1936</v>
      </c>
      <c r="D696" s="183">
        <v>2045</v>
      </c>
      <c r="E696" s="189">
        <f t="shared" si="12"/>
        <v>1.05630165289256</v>
      </c>
      <c r="F696" s="189"/>
    </row>
    <row r="697" ht="15" spans="1:6">
      <c r="A697" s="252" t="s">
        <v>1241</v>
      </c>
      <c r="B697" s="189" t="s">
        <v>69</v>
      </c>
      <c r="C697" s="183">
        <v>1014</v>
      </c>
      <c r="D697" s="183">
        <v>1120</v>
      </c>
      <c r="E697" s="189">
        <f t="shared" si="12"/>
        <v>1.10453648915187</v>
      </c>
      <c r="F697" s="189"/>
    </row>
    <row r="698" ht="15" spans="1:6">
      <c r="A698" s="252" t="s">
        <v>1242</v>
      </c>
      <c r="B698" s="189" t="s">
        <v>71</v>
      </c>
      <c r="C698" s="183">
        <v>648</v>
      </c>
      <c r="D698" s="183">
        <v>650</v>
      </c>
      <c r="E698" s="189">
        <f t="shared" si="12"/>
        <v>1.00308641975309</v>
      </c>
      <c r="F698" s="189"/>
    </row>
    <row r="699" ht="15" spans="1:6">
      <c r="A699" s="252" t="s">
        <v>1243</v>
      </c>
      <c r="B699" s="189" t="s">
        <v>73</v>
      </c>
      <c r="C699" s="183">
        <v>0</v>
      </c>
      <c r="D699" s="183">
        <v>0</v>
      </c>
      <c r="E699" s="189" t="e">
        <f t="shared" si="12"/>
        <v>#DIV/0!</v>
      </c>
      <c r="F699" s="189"/>
    </row>
    <row r="700" ht="15" spans="1:6">
      <c r="A700" s="252" t="s">
        <v>1244</v>
      </c>
      <c r="B700" s="189" t="s">
        <v>1245</v>
      </c>
      <c r="C700" s="183">
        <v>274</v>
      </c>
      <c r="D700" s="183">
        <v>275</v>
      </c>
      <c r="E700" s="189">
        <f t="shared" si="12"/>
        <v>1.0036496350365</v>
      </c>
      <c r="F700" s="189"/>
    </row>
    <row r="701" ht="15" spans="1:6">
      <c r="A701" s="252" t="s">
        <v>1246</v>
      </c>
      <c r="B701" s="189" t="s">
        <v>1247</v>
      </c>
      <c r="C701" s="183">
        <v>620</v>
      </c>
      <c r="D701" s="183">
        <v>627</v>
      </c>
      <c r="E701" s="189">
        <f t="shared" si="12"/>
        <v>1.01129032258065</v>
      </c>
      <c r="F701" s="189"/>
    </row>
    <row r="702" ht="15" spans="1:6">
      <c r="A702" s="252" t="s">
        <v>1248</v>
      </c>
      <c r="B702" s="271" t="s">
        <v>1249</v>
      </c>
      <c r="C702" s="183">
        <v>40</v>
      </c>
      <c r="D702" s="183">
        <v>41</v>
      </c>
      <c r="E702" s="189">
        <f t="shared" si="12"/>
        <v>1.025</v>
      </c>
      <c r="F702" s="189"/>
    </row>
    <row r="703" ht="15" spans="1:6">
      <c r="A703" s="252" t="s">
        <v>1250</v>
      </c>
      <c r="B703" s="271" t="s">
        <v>1251</v>
      </c>
      <c r="C703" s="183">
        <v>22</v>
      </c>
      <c r="D703" s="183">
        <v>26</v>
      </c>
      <c r="E703" s="189">
        <f t="shared" si="12"/>
        <v>1.18181818181818</v>
      </c>
      <c r="F703" s="189"/>
    </row>
    <row r="704" ht="15" spans="1:6">
      <c r="A704" s="252" t="s">
        <v>1252</v>
      </c>
      <c r="B704" s="271" t="s">
        <v>1253</v>
      </c>
      <c r="C704" s="183">
        <v>0</v>
      </c>
      <c r="D704" s="183">
        <v>0</v>
      </c>
      <c r="E704" s="189" t="e">
        <f t="shared" si="12"/>
        <v>#DIV/0!</v>
      </c>
      <c r="F704" s="189"/>
    </row>
    <row r="705" ht="15" spans="1:6">
      <c r="A705" s="252" t="s">
        <v>1254</v>
      </c>
      <c r="B705" s="271" t="s">
        <v>1255</v>
      </c>
      <c r="C705" s="183">
        <v>0</v>
      </c>
      <c r="D705" s="183">
        <v>0</v>
      </c>
      <c r="E705" s="189" t="e">
        <f t="shared" si="12"/>
        <v>#DIV/0!</v>
      </c>
      <c r="F705" s="189"/>
    </row>
    <row r="706" ht="15" spans="1:6">
      <c r="A706" s="252" t="s">
        <v>1256</v>
      </c>
      <c r="B706" s="271" t="s">
        <v>1257</v>
      </c>
      <c r="C706" s="183">
        <v>0</v>
      </c>
      <c r="D706" s="183">
        <v>0</v>
      </c>
      <c r="E706" s="189" t="e">
        <f t="shared" si="12"/>
        <v>#DIV/0!</v>
      </c>
      <c r="F706" s="189"/>
    </row>
    <row r="707" ht="15" spans="1:6">
      <c r="A707" s="252" t="s">
        <v>1258</v>
      </c>
      <c r="B707" s="271" t="s">
        <v>1259</v>
      </c>
      <c r="C707" s="183">
        <v>0</v>
      </c>
      <c r="D707" s="183">
        <v>0</v>
      </c>
      <c r="E707" s="189" t="e">
        <f t="shared" si="12"/>
        <v>#DIV/0!</v>
      </c>
      <c r="F707" s="189"/>
    </row>
    <row r="708" ht="15" spans="1:6">
      <c r="A708" s="252" t="s">
        <v>1260</v>
      </c>
      <c r="B708" s="271" t="s">
        <v>1261</v>
      </c>
      <c r="C708" s="183">
        <v>0</v>
      </c>
      <c r="D708" s="183">
        <v>0</v>
      </c>
      <c r="E708" s="189" t="e">
        <f t="shared" si="12"/>
        <v>#DIV/0!</v>
      </c>
      <c r="F708" s="189"/>
    </row>
    <row r="709" ht="15" spans="1:6">
      <c r="A709" s="252" t="s">
        <v>1262</v>
      </c>
      <c r="B709" s="271" t="s">
        <v>1263</v>
      </c>
      <c r="C709" s="183">
        <v>0</v>
      </c>
      <c r="D709" s="183">
        <v>0</v>
      </c>
      <c r="E709" s="189" t="e">
        <f t="shared" si="12"/>
        <v>#DIV/0!</v>
      </c>
      <c r="F709" s="189"/>
    </row>
    <row r="710" ht="15" spans="1:6">
      <c r="A710" s="252" t="s">
        <v>1264</v>
      </c>
      <c r="B710" s="271" t="s">
        <v>1265</v>
      </c>
      <c r="C710" s="183">
        <v>0</v>
      </c>
      <c r="D710" s="183">
        <v>0</v>
      </c>
      <c r="E710" s="189" t="e">
        <f t="shared" si="12"/>
        <v>#DIV/0!</v>
      </c>
      <c r="F710" s="189"/>
    </row>
    <row r="711" ht="15" spans="1:6">
      <c r="A711" s="252" t="s">
        <v>1266</v>
      </c>
      <c r="B711" s="271" t="s">
        <v>1267</v>
      </c>
      <c r="C711" s="183">
        <v>0</v>
      </c>
      <c r="D711" s="183">
        <v>0</v>
      </c>
      <c r="E711" s="189" t="e">
        <f t="shared" si="12"/>
        <v>#DIV/0!</v>
      </c>
      <c r="F711" s="189"/>
    </row>
    <row r="712" ht="15" spans="1:6">
      <c r="A712" s="252" t="s">
        <v>1268</v>
      </c>
      <c r="B712" s="271" t="s">
        <v>1269</v>
      </c>
      <c r="C712" s="183">
        <v>0</v>
      </c>
      <c r="D712" s="183">
        <v>0</v>
      </c>
      <c r="E712" s="189" t="e">
        <f t="shared" ref="E712:E775" si="13">D712/C712</f>
        <v>#DIV/0!</v>
      </c>
      <c r="F712" s="189"/>
    </row>
    <row r="713" ht="15" spans="1:6">
      <c r="A713" s="252" t="s">
        <v>1270</v>
      </c>
      <c r="B713" s="271" t="s">
        <v>1271</v>
      </c>
      <c r="C713" s="183">
        <v>0</v>
      </c>
      <c r="D713" s="183">
        <v>0</v>
      </c>
      <c r="E713" s="189" t="e">
        <f t="shared" si="13"/>
        <v>#DIV/0!</v>
      </c>
      <c r="F713" s="189"/>
    </row>
    <row r="714" ht="15" spans="1:6">
      <c r="A714" s="252" t="s">
        <v>1272</v>
      </c>
      <c r="B714" s="271" t="s">
        <v>1273</v>
      </c>
      <c r="C714" s="183">
        <v>0</v>
      </c>
      <c r="D714" s="183">
        <v>0</v>
      </c>
      <c r="E714" s="189" t="e">
        <f t="shared" si="13"/>
        <v>#DIV/0!</v>
      </c>
      <c r="F714" s="189"/>
    </row>
    <row r="715" ht="15" spans="1:6">
      <c r="A715" s="252" t="s">
        <v>1274</v>
      </c>
      <c r="B715" s="271" t="s">
        <v>1275</v>
      </c>
      <c r="C715" s="183">
        <v>558</v>
      </c>
      <c r="D715" s="183">
        <v>560</v>
      </c>
      <c r="E715" s="189">
        <f t="shared" si="13"/>
        <v>1.00358422939068</v>
      </c>
      <c r="F715" s="189"/>
    </row>
    <row r="716" ht="15" spans="1:6">
      <c r="A716" s="252" t="s">
        <v>1276</v>
      </c>
      <c r="B716" s="189" t="s">
        <v>1277</v>
      </c>
      <c r="C716" s="183">
        <v>4985</v>
      </c>
      <c r="D716" s="183">
        <v>5320</v>
      </c>
      <c r="E716" s="189">
        <f t="shared" si="13"/>
        <v>1.06720160481444</v>
      </c>
      <c r="F716" s="189"/>
    </row>
    <row r="717" ht="15" spans="1:6">
      <c r="A717" s="252" t="s">
        <v>1278</v>
      </c>
      <c r="B717" s="189" t="s">
        <v>1279</v>
      </c>
      <c r="C717" s="183">
        <v>0</v>
      </c>
      <c r="D717" s="183">
        <v>0</v>
      </c>
      <c r="E717" s="189" t="e">
        <f t="shared" si="13"/>
        <v>#DIV/0!</v>
      </c>
      <c r="F717" s="189"/>
    </row>
    <row r="718" ht="15" spans="1:6">
      <c r="A718" s="252" t="s">
        <v>1280</v>
      </c>
      <c r="B718" s="189" t="s">
        <v>1281</v>
      </c>
      <c r="C718" s="183">
        <v>0</v>
      </c>
      <c r="D718" s="183">
        <v>0</v>
      </c>
      <c r="E718" s="189" t="e">
        <f t="shared" si="13"/>
        <v>#DIV/0!</v>
      </c>
      <c r="F718" s="189"/>
    </row>
    <row r="719" ht="15" spans="1:6">
      <c r="A719" s="252" t="s">
        <v>1282</v>
      </c>
      <c r="B719" s="189" t="s">
        <v>1283</v>
      </c>
      <c r="C719" s="183">
        <v>4985</v>
      </c>
      <c r="D719" s="183">
        <v>5320</v>
      </c>
      <c r="E719" s="189">
        <f t="shared" si="13"/>
        <v>1.06720160481444</v>
      </c>
      <c r="F719" s="189"/>
    </row>
    <row r="720" ht="15" spans="1:6">
      <c r="A720" s="252" t="s">
        <v>1284</v>
      </c>
      <c r="B720" s="189" t="s">
        <v>1285</v>
      </c>
      <c r="C720" s="183">
        <v>18936</v>
      </c>
      <c r="D720" s="183">
        <v>17715</v>
      </c>
      <c r="E720" s="189">
        <f t="shared" si="13"/>
        <v>0.935519645120406</v>
      </c>
      <c r="F720" s="189"/>
    </row>
    <row r="721" ht="15" spans="1:6">
      <c r="A721" s="252" t="s">
        <v>1286</v>
      </c>
      <c r="B721" s="189" t="s">
        <v>1287</v>
      </c>
      <c r="C721" s="183">
        <v>674</v>
      </c>
      <c r="D721" s="183">
        <v>680</v>
      </c>
      <c r="E721" s="189">
        <f t="shared" si="13"/>
        <v>1.00890207715134</v>
      </c>
      <c r="F721" s="189"/>
    </row>
    <row r="722" ht="15" spans="1:6">
      <c r="A722" s="252" t="s">
        <v>1288</v>
      </c>
      <c r="B722" s="189" t="s">
        <v>1289</v>
      </c>
      <c r="C722" s="183">
        <v>0</v>
      </c>
      <c r="D722" s="183">
        <v>0</v>
      </c>
      <c r="E722" s="189" t="e">
        <f t="shared" si="13"/>
        <v>#DIV/0!</v>
      </c>
      <c r="F722" s="189"/>
    </row>
    <row r="723" ht="15" spans="1:6">
      <c r="A723" s="252" t="s">
        <v>1290</v>
      </c>
      <c r="B723" s="189" t="s">
        <v>1291</v>
      </c>
      <c r="C723" s="183">
        <v>652</v>
      </c>
      <c r="D723" s="183">
        <v>660</v>
      </c>
      <c r="E723" s="189">
        <f t="shared" si="13"/>
        <v>1.01226993865031</v>
      </c>
      <c r="F723" s="189"/>
    </row>
    <row r="724" ht="15" spans="1:6">
      <c r="A724" s="252" t="s">
        <v>1292</v>
      </c>
      <c r="B724" s="189" t="s">
        <v>1293</v>
      </c>
      <c r="C724" s="183">
        <v>0</v>
      </c>
      <c r="D724" s="183">
        <v>0</v>
      </c>
      <c r="E724" s="189" t="e">
        <f t="shared" si="13"/>
        <v>#DIV/0!</v>
      </c>
      <c r="F724" s="189"/>
    </row>
    <row r="725" ht="15" spans="1:6">
      <c r="A725" s="252" t="s">
        <v>1294</v>
      </c>
      <c r="B725" s="189" t="s">
        <v>1295</v>
      </c>
      <c r="C725" s="183">
        <v>0</v>
      </c>
      <c r="D725" s="183">
        <v>0</v>
      </c>
      <c r="E725" s="189" t="e">
        <f t="shared" si="13"/>
        <v>#DIV/0!</v>
      </c>
      <c r="F725" s="189"/>
    </row>
    <row r="726" ht="15" spans="1:6">
      <c r="A726" s="252" t="s">
        <v>1296</v>
      </c>
      <c r="B726" s="189" t="s">
        <v>1297</v>
      </c>
      <c r="C726" s="183">
        <v>0</v>
      </c>
      <c r="D726" s="183">
        <v>0</v>
      </c>
      <c r="E726" s="189" t="e">
        <f t="shared" si="13"/>
        <v>#DIV/0!</v>
      </c>
      <c r="F726" s="189"/>
    </row>
    <row r="727" ht="15" spans="1:6">
      <c r="A727" s="252" t="s">
        <v>1298</v>
      </c>
      <c r="B727" s="189" t="s">
        <v>1299</v>
      </c>
      <c r="C727" s="183">
        <v>95</v>
      </c>
      <c r="D727" s="183">
        <v>95</v>
      </c>
      <c r="E727" s="189">
        <f t="shared" si="13"/>
        <v>1</v>
      </c>
      <c r="F727" s="189"/>
    </row>
    <row r="728" ht="15" spans="1:6">
      <c r="A728" s="252" t="s">
        <v>1300</v>
      </c>
      <c r="B728" s="189" t="s">
        <v>1301</v>
      </c>
      <c r="C728" s="183">
        <v>8651</v>
      </c>
      <c r="D728" s="183">
        <v>8800</v>
      </c>
      <c r="E728" s="189">
        <f t="shared" si="13"/>
        <v>1.0172234423766</v>
      </c>
      <c r="F728" s="189"/>
    </row>
    <row r="729" ht="15" spans="1:6">
      <c r="A729" s="252" t="s">
        <v>1302</v>
      </c>
      <c r="B729" s="189" t="s">
        <v>1303</v>
      </c>
      <c r="C729" s="183">
        <v>1650</v>
      </c>
      <c r="D729" s="183">
        <v>160</v>
      </c>
      <c r="E729" s="189">
        <f t="shared" si="13"/>
        <v>0.096969696969697</v>
      </c>
      <c r="F729" s="189"/>
    </row>
    <row r="730" ht="15" spans="1:6">
      <c r="A730" s="252" t="s">
        <v>1304</v>
      </c>
      <c r="B730" s="189" t="s">
        <v>1305</v>
      </c>
      <c r="C730" s="183">
        <v>6578</v>
      </c>
      <c r="D730" s="183">
        <v>6680</v>
      </c>
      <c r="E730" s="189">
        <f t="shared" si="13"/>
        <v>1.01550623289754</v>
      </c>
      <c r="F730" s="189"/>
    </row>
    <row r="731" ht="15" spans="1:6">
      <c r="A731" s="252" t="s">
        <v>1306</v>
      </c>
      <c r="B731" s="189" t="s">
        <v>1307</v>
      </c>
      <c r="C731" s="183">
        <v>636</v>
      </c>
      <c r="D731" s="183">
        <v>640</v>
      </c>
      <c r="E731" s="189">
        <f t="shared" si="13"/>
        <v>1.0062893081761</v>
      </c>
      <c r="F731" s="189"/>
    </row>
    <row r="732" ht="15" spans="1:6">
      <c r="A732" s="252" t="s">
        <v>1308</v>
      </c>
      <c r="B732" s="189" t="s">
        <v>1309</v>
      </c>
      <c r="C732" s="183">
        <v>2578</v>
      </c>
      <c r="D732" s="183">
        <v>2580</v>
      </c>
      <c r="E732" s="189">
        <f t="shared" si="13"/>
        <v>1.00077579519007</v>
      </c>
      <c r="F732" s="189"/>
    </row>
    <row r="733" ht="15" spans="1:6">
      <c r="A733" s="252" t="s">
        <v>1310</v>
      </c>
      <c r="B733" s="373" t="s">
        <v>1311</v>
      </c>
      <c r="C733" s="183">
        <v>0</v>
      </c>
      <c r="D733" s="183">
        <v>0</v>
      </c>
      <c r="E733" s="189" t="e">
        <f t="shared" si="13"/>
        <v>#DIV/0!</v>
      </c>
      <c r="F733" s="189"/>
    </row>
    <row r="734" ht="15" spans="1:6">
      <c r="A734" s="252" t="s">
        <v>1312</v>
      </c>
      <c r="B734" s="373" t="s">
        <v>1313</v>
      </c>
      <c r="C734" s="183">
        <v>2018</v>
      </c>
      <c r="D734" s="183">
        <v>2020</v>
      </c>
      <c r="E734" s="189">
        <f t="shared" si="13"/>
        <v>1.0009910802775</v>
      </c>
      <c r="F734" s="189"/>
    </row>
    <row r="735" ht="15" spans="1:6">
      <c r="A735" s="252" t="s">
        <v>1314</v>
      </c>
      <c r="B735" s="373" t="s">
        <v>1315</v>
      </c>
      <c r="C735" s="183">
        <v>560</v>
      </c>
      <c r="D735" s="183">
        <v>560</v>
      </c>
      <c r="E735" s="189">
        <f t="shared" si="13"/>
        <v>1</v>
      </c>
      <c r="F735" s="189"/>
    </row>
    <row r="736" ht="15" spans="1:6">
      <c r="A736" s="252" t="s">
        <v>1316</v>
      </c>
      <c r="B736" s="189" t="s">
        <v>1317</v>
      </c>
      <c r="C736" s="183">
        <v>5334</v>
      </c>
      <c r="D736" s="183">
        <v>5409</v>
      </c>
      <c r="E736" s="189">
        <f t="shared" si="13"/>
        <v>1.0140607424072</v>
      </c>
      <c r="F736" s="189"/>
    </row>
    <row r="737" ht="15" spans="1:6">
      <c r="A737" s="252" t="s">
        <v>1318</v>
      </c>
      <c r="B737" s="189" t="s">
        <v>1319</v>
      </c>
      <c r="C737" s="183">
        <v>2100</v>
      </c>
      <c r="D737" s="183">
        <v>2100</v>
      </c>
      <c r="E737" s="189">
        <f t="shared" si="13"/>
        <v>1</v>
      </c>
      <c r="F737" s="189"/>
    </row>
    <row r="738" ht="15" spans="1:6">
      <c r="A738" s="252" t="s">
        <v>1320</v>
      </c>
      <c r="B738" s="189" t="s">
        <v>1321</v>
      </c>
      <c r="C738" s="183">
        <v>3225</v>
      </c>
      <c r="D738" s="183">
        <v>3300</v>
      </c>
      <c r="E738" s="189">
        <f t="shared" si="13"/>
        <v>1.02325581395349</v>
      </c>
      <c r="F738" s="189"/>
    </row>
    <row r="739" ht="15" spans="1:6">
      <c r="A739" s="252" t="s">
        <v>1322</v>
      </c>
      <c r="B739" s="189" t="s">
        <v>1323</v>
      </c>
      <c r="C739" s="183">
        <v>9</v>
      </c>
      <c r="D739" s="183">
        <v>9</v>
      </c>
      <c r="E739" s="189">
        <f t="shared" si="13"/>
        <v>1</v>
      </c>
      <c r="F739" s="189"/>
    </row>
    <row r="740" ht="15" spans="1:6">
      <c r="A740" s="252" t="s">
        <v>1324</v>
      </c>
      <c r="B740" s="189" t="s">
        <v>1325</v>
      </c>
      <c r="C740" s="183">
        <v>0</v>
      </c>
      <c r="D740" s="183">
        <v>0</v>
      </c>
      <c r="E740" s="189" t="e">
        <f t="shared" si="13"/>
        <v>#DIV/0!</v>
      </c>
      <c r="F740" s="189"/>
    </row>
    <row r="741" ht="15" spans="1:6">
      <c r="A741" s="252" t="s">
        <v>1326</v>
      </c>
      <c r="B741" s="189" t="s">
        <v>1327</v>
      </c>
      <c r="C741" s="183">
        <v>3866</v>
      </c>
      <c r="D741" s="183">
        <v>3872</v>
      </c>
      <c r="E741" s="189">
        <f t="shared" si="13"/>
        <v>1.00155199172271</v>
      </c>
      <c r="F741" s="189"/>
    </row>
    <row r="742" ht="15" spans="1:6">
      <c r="A742" s="252" t="s">
        <v>1328</v>
      </c>
      <c r="B742" s="189" t="s">
        <v>1329</v>
      </c>
      <c r="C742" s="183">
        <v>408</v>
      </c>
      <c r="D742" s="183">
        <v>410</v>
      </c>
      <c r="E742" s="189">
        <f t="shared" si="13"/>
        <v>1.00490196078431</v>
      </c>
      <c r="F742" s="189"/>
    </row>
    <row r="743" ht="15" spans="1:6">
      <c r="A743" s="252" t="s">
        <v>1330</v>
      </c>
      <c r="B743" s="189" t="s">
        <v>1331</v>
      </c>
      <c r="C743" s="183">
        <v>3456</v>
      </c>
      <c r="D743" s="183">
        <v>3460</v>
      </c>
      <c r="E743" s="189">
        <f t="shared" si="13"/>
        <v>1.00115740740741</v>
      </c>
      <c r="F743" s="189"/>
    </row>
    <row r="744" ht="15" spans="1:6">
      <c r="A744" s="252" t="s">
        <v>1332</v>
      </c>
      <c r="B744" s="189" t="s">
        <v>1333</v>
      </c>
      <c r="C744" s="183">
        <v>2</v>
      </c>
      <c r="D744" s="183">
        <v>2</v>
      </c>
      <c r="E744" s="189">
        <f t="shared" si="13"/>
        <v>1</v>
      </c>
      <c r="F744" s="189"/>
    </row>
    <row r="745" ht="15" spans="1:6">
      <c r="A745" s="252" t="s">
        <v>1334</v>
      </c>
      <c r="B745" s="189" t="s">
        <v>1335</v>
      </c>
      <c r="C745" s="183">
        <v>2501</v>
      </c>
      <c r="D745" s="183">
        <v>2502</v>
      </c>
      <c r="E745" s="189">
        <f t="shared" si="13"/>
        <v>1.00039984006397</v>
      </c>
      <c r="F745" s="189"/>
    </row>
    <row r="746" ht="15" spans="1:6">
      <c r="A746" s="252" t="s">
        <v>1336</v>
      </c>
      <c r="B746" s="189" t="s">
        <v>1337</v>
      </c>
      <c r="C746" s="183">
        <v>2499</v>
      </c>
      <c r="D746" s="183">
        <v>2500</v>
      </c>
      <c r="E746" s="189">
        <f t="shared" si="13"/>
        <v>1.00040016006403</v>
      </c>
      <c r="F746" s="189"/>
    </row>
    <row r="747" ht="15" spans="1:6">
      <c r="A747" s="252" t="s">
        <v>1338</v>
      </c>
      <c r="B747" s="189" t="s">
        <v>1339</v>
      </c>
      <c r="C747" s="183">
        <v>0</v>
      </c>
      <c r="D747" s="183">
        <v>0</v>
      </c>
      <c r="E747" s="189" t="e">
        <f t="shared" si="13"/>
        <v>#DIV/0!</v>
      </c>
      <c r="F747" s="189"/>
    </row>
    <row r="748" ht="15" spans="1:6">
      <c r="A748" s="252" t="s">
        <v>1340</v>
      </c>
      <c r="B748" s="189" t="s">
        <v>1341</v>
      </c>
      <c r="C748" s="183">
        <v>2</v>
      </c>
      <c r="D748" s="183">
        <v>2</v>
      </c>
      <c r="E748" s="189">
        <f t="shared" si="13"/>
        <v>1</v>
      </c>
      <c r="F748" s="189"/>
    </row>
    <row r="749" ht="15" spans="1:6">
      <c r="A749" s="252" t="s">
        <v>1342</v>
      </c>
      <c r="B749" s="189" t="s">
        <v>1343</v>
      </c>
      <c r="C749" s="183">
        <v>266</v>
      </c>
      <c r="D749" s="183">
        <v>268</v>
      </c>
      <c r="E749" s="189">
        <f t="shared" si="13"/>
        <v>1.00751879699248</v>
      </c>
      <c r="F749" s="189"/>
    </row>
    <row r="750" ht="15" spans="1:6">
      <c r="A750" s="252" t="s">
        <v>1344</v>
      </c>
      <c r="B750" s="189" t="s">
        <v>1345</v>
      </c>
      <c r="C750" s="183">
        <v>228</v>
      </c>
      <c r="D750" s="183">
        <v>230</v>
      </c>
      <c r="E750" s="189">
        <f t="shared" si="13"/>
        <v>1.00877192982456</v>
      </c>
      <c r="F750" s="189"/>
    </row>
    <row r="751" ht="15" spans="1:6">
      <c r="A751" s="252" t="s">
        <v>1346</v>
      </c>
      <c r="B751" s="189" t="s">
        <v>1347</v>
      </c>
      <c r="C751" s="183">
        <v>38</v>
      </c>
      <c r="D751" s="183">
        <v>38</v>
      </c>
      <c r="E751" s="189">
        <f t="shared" si="13"/>
        <v>1</v>
      </c>
      <c r="F751" s="189"/>
    </row>
    <row r="752" ht="15" spans="1:6">
      <c r="A752" s="252" t="s">
        <v>1348</v>
      </c>
      <c r="B752" s="189" t="s">
        <v>1349</v>
      </c>
      <c r="C752" s="183">
        <v>1113</v>
      </c>
      <c r="D752" s="183">
        <v>1119</v>
      </c>
      <c r="E752" s="189">
        <f t="shared" si="13"/>
        <v>1.00539083557951</v>
      </c>
      <c r="F752" s="189"/>
    </row>
    <row r="753" ht="15" spans="1:6">
      <c r="A753" s="252" t="s">
        <v>1350</v>
      </c>
      <c r="B753" s="189" t="s">
        <v>69</v>
      </c>
      <c r="C753" s="183">
        <v>1012</v>
      </c>
      <c r="D753" s="183">
        <v>1015</v>
      </c>
      <c r="E753" s="189">
        <f t="shared" si="13"/>
        <v>1.00296442687747</v>
      </c>
      <c r="F753" s="189"/>
    </row>
    <row r="754" ht="15" spans="1:6">
      <c r="A754" s="252" t="s">
        <v>1351</v>
      </c>
      <c r="B754" s="189" t="s">
        <v>71</v>
      </c>
      <c r="C754" s="183">
        <v>0</v>
      </c>
      <c r="D754" s="183">
        <v>0</v>
      </c>
      <c r="E754" s="189" t="e">
        <f t="shared" si="13"/>
        <v>#DIV/0!</v>
      </c>
      <c r="F754" s="189"/>
    </row>
    <row r="755" ht="15" spans="1:6">
      <c r="A755" s="252" t="s">
        <v>1352</v>
      </c>
      <c r="B755" s="189" t="s">
        <v>73</v>
      </c>
      <c r="C755" s="183">
        <v>0</v>
      </c>
      <c r="D755" s="183">
        <v>0</v>
      </c>
      <c r="E755" s="189" t="e">
        <f t="shared" si="13"/>
        <v>#DIV/0!</v>
      </c>
      <c r="F755" s="189"/>
    </row>
    <row r="756" ht="15" spans="1:6">
      <c r="A756" s="391" t="s">
        <v>1353</v>
      </c>
      <c r="B756" s="189" t="s">
        <v>168</v>
      </c>
      <c r="C756" s="183">
        <v>0</v>
      </c>
      <c r="D756" s="183">
        <v>0</v>
      </c>
      <c r="E756" s="189" t="e">
        <f t="shared" si="13"/>
        <v>#DIV/0!</v>
      </c>
      <c r="F756" s="189"/>
    </row>
    <row r="757" ht="15" spans="1:6">
      <c r="A757" s="391" t="s">
        <v>1354</v>
      </c>
      <c r="B757" s="189" t="s">
        <v>1355</v>
      </c>
      <c r="C757" s="183">
        <v>44</v>
      </c>
      <c r="D757" s="183">
        <v>44</v>
      </c>
      <c r="E757" s="189">
        <f t="shared" si="13"/>
        <v>1</v>
      </c>
      <c r="F757" s="189"/>
    </row>
    <row r="758" ht="15" spans="1:6">
      <c r="A758" s="391" t="s">
        <v>1356</v>
      </c>
      <c r="B758" s="189" t="s">
        <v>1357</v>
      </c>
      <c r="C758" s="183">
        <v>22</v>
      </c>
      <c r="D758" s="183">
        <v>25</v>
      </c>
      <c r="E758" s="189">
        <f t="shared" si="13"/>
        <v>1.13636363636364</v>
      </c>
      <c r="F758" s="189"/>
    </row>
    <row r="759" ht="15" spans="1:6">
      <c r="A759" s="391" t="s">
        <v>1358</v>
      </c>
      <c r="B759" s="189" t="s">
        <v>87</v>
      </c>
      <c r="C759" s="183">
        <v>0</v>
      </c>
      <c r="D759" s="183">
        <v>0</v>
      </c>
      <c r="E759" s="189" t="e">
        <f t="shared" si="13"/>
        <v>#DIV/0!</v>
      </c>
      <c r="F759" s="189"/>
    </row>
    <row r="760" ht="15" spans="1:6">
      <c r="A760" s="391" t="s">
        <v>1359</v>
      </c>
      <c r="B760" s="189" t="s">
        <v>1360</v>
      </c>
      <c r="C760" s="183">
        <v>35</v>
      </c>
      <c r="D760" s="183">
        <v>35</v>
      </c>
      <c r="E760" s="189">
        <f t="shared" si="13"/>
        <v>1</v>
      </c>
      <c r="F760" s="189"/>
    </row>
    <row r="761" ht="15" spans="1:6">
      <c r="A761" s="391" t="s">
        <v>1361</v>
      </c>
      <c r="B761" t="s">
        <v>1362</v>
      </c>
      <c r="C761" s="183">
        <v>137</v>
      </c>
      <c r="D761" s="183">
        <v>141</v>
      </c>
      <c r="E761" s="189">
        <f t="shared" si="13"/>
        <v>1.02919708029197</v>
      </c>
      <c r="F761" s="189"/>
    </row>
    <row r="762" ht="15" spans="1:6">
      <c r="A762" s="391" t="s">
        <v>1363</v>
      </c>
      <c r="B762" s="373" t="s">
        <v>69</v>
      </c>
      <c r="C762" s="183">
        <v>0</v>
      </c>
      <c r="D762" s="183">
        <v>0</v>
      </c>
      <c r="E762" s="189" t="e">
        <f t="shared" si="13"/>
        <v>#DIV/0!</v>
      </c>
      <c r="F762" s="189"/>
    </row>
    <row r="763" ht="15" spans="1:6">
      <c r="A763" s="391" t="s">
        <v>1364</v>
      </c>
      <c r="B763" s="373" t="s">
        <v>71</v>
      </c>
      <c r="C763" s="183">
        <v>0</v>
      </c>
      <c r="D763" s="183">
        <v>0</v>
      </c>
      <c r="E763" s="189" t="e">
        <f t="shared" si="13"/>
        <v>#DIV/0!</v>
      </c>
      <c r="F763" s="189"/>
    </row>
    <row r="764" ht="15" spans="1:6">
      <c r="A764" s="391" t="s">
        <v>1365</v>
      </c>
      <c r="B764" s="373" t="s">
        <v>73</v>
      </c>
      <c r="C764" s="183">
        <v>0</v>
      </c>
      <c r="D764" s="183">
        <v>0</v>
      </c>
      <c r="E764" s="189" t="e">
        <f t="shared" si="13"/>
        <v>#DIV/0!</v>
      </c>
      <c r="F764" s="189"/>
    </row>
    <row r="765" ht="15" spans="1:6">
      <c r="A765" s="391" t="s">
        <v>1366</v>
      </c>
      <c r="B765" s="373" t="s">
        <v>1367</v>
      </c>
      <c r="C765" s="183">
        <v>136</v>
      </c>
      <c r="D765" s="183">
        <v>140</v>
      </c>
      <c r="E765" s="189">
        <f t="shared" si="13"/>
        <v>1.02941176470588</v>
      </c>
      <c r="F765" s="189"/>
    </row>
    <row r="766" ht="15" spans="1:6">
      <c r="A766" s="252" t="s">
        <v>1368</v>
      </c>
      <c r="B766" s="373" t="s">
        <v>87</v>
      </c>
      <c r="C766" s="183">
        <v>0</v>
      </c>
      <c r="D766" s="183">
        <v>0</v>
      </c>
      <c r="E766" s="189" t="e">
        <f t="shared" si="13"/>
        <v>#DIV/0!</v>
      </c>
      <c r="F766" s="189"/>
    </row>
    <row r="767" ht="15" spans="1:6">
      <c r="A767" s="252" t="s">
        <v>1369</v>
      </c>
      <c r="B767" s="373" t="s">
        <v>1370</v>
      </c>
      <c r="C767" s="183">
        <v>1</v>
      </c>
      <c r="D767" s="183">
        <v>1</v>
      </c>
      <c r="E767" s="189">
        <f t="shared" si="13"/>
        <v>1</v>
      </c>
      <c r="F767" s="189"/>
    </row>
    <row r="768" ht="15" spans="1:6">
      <c r="A768" s="252" t="s">
        <v>1371</v>
      </c>
      <c r="B768" t="s">
        <v>1372</v>
      </c>
      <c r="C768" s="183">
        <v>0</v>
      </c>
      <c r="D768" s="183">
        <v>0</v>
      </c>
      <c r="E768" s="189" t="e">
        <f t="shared" si="13"/>
        <v>#DIV/0!</v>
      </c>
      <c r="F768" s="189"/>
    </row>
    <row r="769" ht="15" spans="1:6">
      <c r="A769" s="252" t="s">
        <v>1373</v>
      </c>
      <c r="B769" s="373" t="s">
        <v>69</v>
      </c>
      <c r="C769" s="183">
        <v>0</v>
      </c>
      <c r="D769" s="183">
        <v>0</v>
      </c>
      <c r="E769" s="189" t="e">
        <f t="shared" si="13"/>
        <v>#DIV/0!</v>
      </c>
      <c r="F769" s="189"/>
    </row>
    <row r="770" ht="15" spans="1:6">
      <c r="A770" s="252" t="s">
        <v>1374</v>
      </c>
      <c r="B770" s="373" t="s">
        <v>71</v>
      </c>
      <c r="C770" s="183">
        <v>0</v>
      </c>
      <c r="D770" s="183">
        <v>0</v>
      </c>
      <c r="E770" s="189" t="e">
        <f t="shared" si="13"/>
        <v>#DIV/0!</v>
      </c>
      <c r="F770" s="189"/>
    </row>
    <row r="771" ht="15" spans="1:6">
      <c r="A771" s="252" t="s">
        <v>1375</v>
      </c>
      <c r="B771" s="373" t="s">
        <v>73</v>
      </c>
      <c r="C771" s="183">
        <v>0</v>
      </c>
      <c r="D771" s="183">
        <v>0</v>
      </c>
      <c r="E771" s="189" t="e">
        <f t="shared" si="13"/>
        <v>#DIV/0!</v>
      </c>
      <c r="F771" s="189"/>
    </row>
    <row r="772" ht="15" spans="1:6">
      <c r="A772" s="252" t="s">
        <v>1376</v>
      </c>
      <c r="B772" s="373" t="s">
        <v>1377</v>
      </c>
      <c r="C772" s="183">
        <v>0</v>
      </c>
      <c r="D772" s="183">
        <v>0</v>
      </c>
      <c r="E772" s="189" t="e">
        <f t="shared" si="13"/>
        <v>#DIV/0!</v>
      </c>
      <c r="F772" s="189"/>
    </row>
    <row r="773" ht="15" spans="1:6">
      <c r="A773" s="252" t="s">
        <v>1378</v>
      </c>
      <c r="B773" t="s">
        <v>1379</v>
      </c>
      <c r="C773" s="183">
        <v>0</v>
      </c>
      <c r="D773" s="183">
        <v>0</v>
      </c>
      <c r="E773" s="189" t="e">
        <f t="shared" si="13"/>
        <v>#DIV/0!</v>
      </c>
      <c r="F773" s="189"/>
    </row>
    <row r="774" ht="15" spans="1:6">
      <c r="A774" s="252" t="s">
        <v>1380</v>
      </c>
      <c r="B774" s="373" t="s">
        <v>1381</v>
      </c>
      <c r="C774" s="183">
        <v>0</v>
      </c>
      <c r="D774" s="183">
        <v>0</v>
      </c>
      <c r="E774" s="189" t="e">
        <f t="shared" si="13"/>
        <v>#DIV/0!</v>
      </c>
      <c r="F774" s="189"/>
    </row>
    <row r="775" ht="15" spans="1:6">
      <c r="A775" s="252" t="s">
        <v>1382</v>
      </c>
      <c r="B775" s="373" t="s">
        <v>1383</v>
      </c>
      <c r="C775" s="183">
        <v>0</v>
      </c>
      <c r="D775" s="183">
        <v>0</v>
      </c>
      <c r="E775" s="189" t="e">
        <f t="shared" si="13"/>
        <v>#DIV/0!</v>
      </c>
      <c r="F775" s="189"/>
    </row>
    <row r="776" ht="15" spans="1:6">
      <c r="A776" s="252" t="s">
        <v>1384</v>
      </c>
      <c r="B776" s="373" t="s">
        <v>1385</v>
      </c>
      <c r="C776" s="183">
        <v>2825</v>
      </c>
      <c r="D776" s="183">
        <v>2830</v>
      </c>
      <c r="E776" s="189">
        <f t="shared" ref="E776:E839" si="14">D776/C776</f>
        <v>1.00176991150442</v>
      </c>
      <c r="F776" s="189"/>
    </row>
    <row r="777" ht="15" spans="1:6">
      <c r="A777" s="252" t="s">
        <v>1386</v>
      </c>
      <c r="B777" s="373" t="s">
        <v>1387</v>
      </c>
      <c r="C777" s="183">
        <v>2825</v>
      </c>
      <c r="D777" s="183">
        <v>2830</v>
      </c>
      <c r="E777" s="189">
        <f t="shared" si="14"/>
        <v>1.00176991150442</v>
      </c>
      <c r="F777" s="189"/>
    </row>
    <row r="778" ht="15" spans="1:6">
      <c r="A778" s="252" t="s">
        <v>1388</v>
      </c>
      <c r="B778" s="374" t="s">
        <v>1389</v>
      </c>
      <c r="C778" s="183">
        <v>9547</v>
      </c>
      <c r="D778" s="183">
        <v>9616</v>
      </c>
      <c r="E778" s="189">
        <f t="shared" si="14"/>
        <v>1.00722740127789</v>
      </c>
      <c r="F778" s="189"/>
    </row>
    <row r="779" ht="15" spans="1:6">
      <c r="A779" s="252" t="s">
        <v>1390</v>
      </c>
      <c r="B779" s="374" t="s">
        <v>1391</v>
      </c>
      <c r="C779" s="183">
        <v>178</v>
      </c>
      <c r="D779" s="183">
        <v>182</v>
      </c>
      <c r="E779" s="189">
        <f t="shared" si="14"/>
        <v>1.02247191011236</v>
      </c>
      <c r="F779" s="189"/>
    </row>
    <row r="780" ht="15" spans="1:6">
      <c r="A780" s="252" t="s">
        <v>1392</v>
      </c>
      <c r="B780" s="374" t="s">
        <v>69</v>
      </c>
      <c r="C780" s="183">
        <v>56</v>
      </c>
      <c r="D780" s="183">
        <v>58</v>
      </c>
      <c r="E780" s="189">
        <f t="shared" si="14"/>
        <v>1.03571428571429</v>
      </c>
      <c r="F780" s="189"/>
    </row>
    <row r="781" ht="15" spans="1:6">
      <c r="A781" s="252" t="s">
        <v>1393</v>
      </c>
      <c r="B781" s="374" t="s">
        <v>71</v>
      </c>
      <c r="C781" s="183">
        <v>0</v>
      </c>
      <c r="D781" s="183">
        <v>0</v>
      </c>
      <c r="E781" s="189" t="e">
        <f t="shared" si="14"/>
        <v>#DIV/0!</v>
      </c>
      <c r="F781" s="189"/>
    </row>
    <row r="782" ht="15" spans="1:6">
      <c r="A782" s="252" t="s">
        <v>1394</v>
      </c>
      <c r="B782" s="374" t="s">
        <v>73</v>
      </c>
      <c r="C782" s="183">
        <v>0</v>
      </c>
      <c r="D782" s="183">
        <v>0</v>
      </c>
      <c r="E782" s="189" t="e">
        <f t="shared" si="14"/>
        <v>#DIV/0!</v>
      </c>
      <c r="F782" s="189"/>
    </row>
    <row r="783" ht="15" spans="1:6">
      <c r="A783" s="252" t="s">
        <v>1395</v>
      </c>
      <c r="B783" s="374" t="s">
        <v>1396</v>
      </c>
      <c r="C783" s="183">
        <v>2</v>
      </c>
      <c r="D783" s="183">
        <v>2</v>
      </c>
      <c r="E783" s="189">
        <f t="shared" si="14"/>
        <v>1</v>
      </c>
      <c r="F783" s="189"/>
    </row>
    <row r="784" ht="15" spans="1:6">
      <c r="A784" s="252" t="s">
        <v>1397</v>
      </c>
      <c r="B784" s="374" t="s">
        <v>1398</v>
      </c>
      <c r="C784" s="183">
        <v>22</v>
      </c>
      <c r="D784" s="183">
        <v>22</v>
      </c>
      <c r="E784" s="189">
        <f t="shared" si="14"/>
        <v>1</v>
      </c>
      <c r="F784" s="189"/>
    </row>
    <row r="785" ht="15" spans="1:6">
      <c r="A785" s="252" t="s">
        <v>1399</v>
      </c>
      <c r="B785" s="374" t="s">
        <v>1400</v>
      </c>
      <c r="C785" s="183">
        <v>0</v>
      </c>
      <c r="D785" s="183">
        <v>0</v>
      </c>
      <c r="E785" s="189" t="e">
        <f t="shared" si="14"/>
        <v>#DIV/0!</v>
      </c>
      <c r="F785" s="189"/>
    </row>
    <row r="786" ht="15" spans="1:6">
      <c r="A786" s="252" t="s">
        <v>1401</v>
      </c>
      <c r="B786" s="374" t="s">
        <v>1402</v>
      </c>
      <c r="C786" s="183">
        <v>0</v>
      </c>
      <c r="D786" s="183">
        <v>0</v>
      </c>
      <c r="E786" s="189" t="e">
        <f t="shared" si="14"/>
        <v>#DIV/0!</v>
      </c>
      <c r="F786" s="189"/>
    </row>
    <row r="787" ht="15" spans="1:6">
      <c r="A787" s="252" t="s">
        <v>1403</v>
      </c>
      <c r="B787" s="374" t="s">
        <v>1404</v>
      </c>
      <c r="C787" s="183">
        <v>0</v>
      </c>
      <c r="D787" s="183">
        <v>0</v>
      </c>
      <c r="E787" s="189" t="e">
        <f t="shared" si="14"/>
        <v>#DIV/0!</v>
      </c>
      <c r="F787" s="189"/>
    </row>
    <row r="788" ht="15" spans="1:6">
      <c r="A788" s="252" t="s">
        <v>1405</v>
      </c>
      <c r="B788" s="374" t="s">
        <v>1406</v>
      </c>
      <c r="C788" s="183">
        <v>98</v>
      </c>
      <c r="D788" s="183">
        <v>100</v>
      </c>
      <c r="E788" s="189">
        <f t="shared" si="14"/>
        <v>1.02040816326531</v>
      </c>
      <c r="F788" s="189"/>
    </row>
    <row r="789" ht="15" spans="1:6">
      <c r="A789" s="252" t="s">
        <v>1407</v>
      </c>
      <c r="B789" s="374" t="s">
        <v>1408</v>
      </c>
      <c r="C789" s="183">
        <v>222</v>
      </c>
      <c r="D789" s="183">
        <v>225</v>
      </c>
      <c r="E789" s="189">
        <f t="shared" si="14"/>
        <v>1.01351351351351</v>
      </c>
      <c r="F789" s="189"/>
    </row>
    <row r="790" ht="15" spans="1:6">
      <c r="A790" s="252" t="s">
        <v>1409</v>
      </c>
      <c r="B790" s="374" t="s">
        <v>1410</v>
      </c>
      <c r="C790" s="183">
        <v>0</v>
      </c>
      <c r="D790" s="183">
        <v>0</v>
      </c>
      <c r="E790" s="189" t="e">
        <f t="shared" si="14"/>
        <v>#DIV/0!</v>
      </c>
      <c r="F790" s="189"/>
    </row>
    <row r="791" ht="15" spans="1:6">
      <c r="A791" s="252" t="s">
        <v>1411</v>
      </c>
      <c r="B791" s="374" t="s">
        <v>1412</v>
      </c>
      <c r="C791" s="183">
        <v>0</v>
      </c>
      <c r="D791" s="183">
        <v>0</v>
      </c>
      <c r="E791" s="189" t="e">
        <f t="shared" si="14"/>
        <v>#DIV/0!</v>
      </c>
      <c r="F791" s="189"/>
    </row>
    <row r="792" ht="15" spans="1:6">
      <c r="A792" s="252" t="s">
        <v>1413</v>
      </c>
      <c r="B792" s="374" t="s">
        <v>1414</v>
      </c>
      <c r="C792" s="183">
        <v>222</v>
      </c>
      <c r="D792" s="183">
        <v>225</v>
      </c>
      <c r="E792" s="189">
        <f t="shared" si="14"/>
        <v>1.01351351351351</v>
      </c>
      <c r="F792" s="189"/>
    </row>
    <row r="793" ht="15" spans="1:6">
      <c r="A793" s="252" t="s">
        <v>1415</v>
      </c>
      <c r="B793" s="374" t="s">
        <v>1416</v>
      </c>
      <c r="C793" s="183">
        <v>2527</v>
      </c>
      <c r="D793" s="183">
        <v>2535</v>
      </c>
      <c r="E793" s="189">
        <f t="shared" si="14"/>
        <v>1.00316580925999</v>
      </c>
      <c r="F793" s="189"/>
    </row>
    <row r="794" ht="15" spans="1:6">
      <c r="A794" s="252" t="s">
        <v>1417</v>
      </c>
      <c r="B794" s="374" t="s">
        <v>1418</v>
      </c>
      <c r="C794" s="183">
        <v>228</v>
      </c>
      <c r="D794" s="183">
        <v>230</v>
      </c>
      <c r="E794" s="189">
        <f t="shared" si="14"/>
        <v>1.00877192982456</v>
      </c>
      <c r="F794" s="189"/>
    </row>
    <row r="795" ht="15" spans="1:6">
      <c r="A795" s="252" t="s">
        <v>1419</v>
      </c>
      <c r="B795" s="374" t="s">
        <v>1420</v>
      </c>
      <c r="C795" s="183">
        <v>2241</v>
      </c>
      <c r="D795" s="183">
        <v>2245</v>
      </c>
      <c r="E795" s="189">
        <f t="shared" si="14"/>
        <v>1.00178491744757</v>
      </c>
      <c r="F795" s="189"/>
    </row>
    <row r="796" ht="15" spans="1:6">
      <c r="A796" s="252" t="s">
        <v>1421</v>
      </c>
      <c r="B796" s="374" t="s">
        <v>1422</v>
      </c>
      <c r="C796" s="183">
        <v>0</v>
      </c>
      <c r="D796" s="183">
        <v>0</v>
      </c>
      <c r="E796" s="189" t="e">
        <f t="shared" si="14"/>
        <v>#DIV/0!</v>
      </c>
      <c r="F796" s="189"/>
    </row>
    <row r="797" ht="15" spans="1:6">
      <c r="A797" s="252" t="s">
        <v>1423</v>
      </c>
      <c r="B797" s="374" t="s">
        <v>1424</v>
      </c>
      <c r="C797" s="183">
        <v>0</v>
      </c>
      <c r="D797" s="183">
        <v>0</v>
      </c>
      <c r="E797" s="189" t="e">
        <f t="shared" si="14"/>
        <v>#DIV/0!</v>
      </c>
      <c r="F797" s="189"/>
    </row>
    <row r="798" ht="15" spans="1:6">
      <c r="A798" s="252" t="s">
        <v>1425</v>
      </c>
      <c r="B798" s="374" t="s">
        <v>1426</v>
      </c>
      <c r="C798" s="183">
        <v>0</v>
      </c>
      <c r="D798" s="183">
        <v>0</v>
      </c>
      <c r="E798" s="189" t="e">
        <f t="shared" si="14"/>
        <v>#DIV/0!</v>
      </c>
      <c r="F798" s="189"/>
    </row>
    <row r="799" ht="15" spans="1:6">
      <c r="A799" s="252" t="s">
        <v>1427</v>
      </c>
      <c r="B799" s="374" t="s">
        <v>1428</v>
      </c>
      <c r="C799" s="183">
        <v>0</v>
      </c>
      <c r="D799" s="183">
        <v>0</v>
      </c>
      <c r="E799" s="189" t="e">
        <f t="shared" si="14"/>
        <v>#DIV/0!</v>
      </c>
      <c r="F799" s="189"/>
    </row>
    <row r="800" ht="15" spans="1:6">
      <c r="A800" s="252" t="s">
        <v>1429</v>
      </c>
      <c r="B800" s="374" t="s">
        <v>1430</v>
      </c>
      <c r="C800" s="183">
        <v>0</v>
      </c>
      <c r="D800" s="183">
        <v>0</v>
      </c>
      <c r="E800" s="189" t="e">
        <f t="shared" si="14"/>
        <v>#DIV/0!</v>
      </c>
      <c r="F800" s="189"/>
    </row>
    <row r="801" ht="15" spans="1:6">
      <c r="A801" s="252" t="s">
        <v>1431</v>
      </c>
      <c r="B801" s="374" t="s">
        <v>1432</v>
      </c>
      <c r="C801" s="183">
        <v>58</v>
      </c>
      <c r="D801" s="183">
        <v>60</v>
      </c>
      <c r="E801" s="189">
        <f t="shared" si="14"/>
        <v>1.03448275862069</v>
      </c>
      <c r="F801" s="189"/>
    </row>
    <row r="802" ht="15" spans="1:6">
      <c r="A802" s="252" t="s">
        <v>1433</v>
      </c>
      <c r="B802" s="374" t="s">
        <v>1434</v>
      </c>
      <c r="C802" s="183">
        <v>4786</v>
      </c>
      <c r="D802" s="183">
        <v>4815</v>
      </c>
      <c r="E802" s="189">
        <f t="shared" si="14"/>
        <v>1.00605933974091</v>
      </c>
      <c r="F802" s="189"/>
    </row>
    <row r="803" ht="15" spans="1:6">
      <c r="A803" s="252" t="s">
        <v>1435</v>
      </c>
      <c r="B803" s="375" t="s">
        <v>1436</v>
      </c>
      <c r="C803" s="183">
        <v>311</v>
      </c>
      <c r="D803" s="183">
        <v>315</v>
      </c>
      <c r="E803" s="189">
        <f t="shared" si="14"/>
        <v>1.01286173633441</v>
      </c>
      <c r="F803" s="189"/>
    </row>
    <row r="804" ht="15" spans="1:6">
      <c r="A804" s="252" t="s">
        <v>1437</v>
      </c>
      <c r="B804" s="375" t="s">
        <v>1438</v>
      </c>
      <c r="C804" s="183">
        <v>980</v>
      </c>
      <c r="D804" s="183">
        <v>1000</v>
      </c>
      <c r="E804" s="189">
        <f t="shared" si="14"/>
        <v>1.02040816326531</v>
      </c>
      <c r="F804" s="189"/>
    </row>
    <row r="805" ht="15" spans="1:6">
      <c r="A805" s="252" t="s">
        <v>1439</v>
      </c>
      <c r="B805" s="375" t="s">
        <v>1440</v>
      </c>
      <c r="C805" s="183">
        <v>0</v>
      </c>
      <c r="D805" s="183">
        <v>0</v>
      </c>
      <c r="E805" s="189" t="e">
        <f t="shared" si="14"/>
        <v>#DIV/0!</v>
      </c>
      <c r="F805" s="189"/>
    </row>
    <row r="806" ht="15" spans="1:6">
      <c r="A806" s="252" t="s">
        <v>1441</v>
      </c>
      <c r="B806" s="375" t="s">
        <v>1442</v>
      </c>
      <c r="C806" s="183">
        <v>0</v>
      </c>
      <c r="D806" s="183">
        <v>0</v>
      </c>
      <c r="E806" s="189" t="e">
        <f t="shared" si="14"/>
        <v>#DIV/0!</v>
      </c>
      <c r="F806" s="189"/>
    </row>
    <row r="807" ht="15" spans="1:6">
      <c r="A807" s="252" t="s">
        <v>1443</v>
      </c>
      <c r="B807" s="375" t="s">
        <v>1444</v>
      </c>
      <c r="C807" s="183">
        <v>0</v>
      </c>
      <c r="D807" s="183">
        <v>0</v>
      </c>
      <c r="E807" s="189" t="e">
        <f t="shared" si="14"/>
        <v>#DIV/0!</v>
      </c>
      <c r="F807" s="189"/>
    </row>
    <row r="808" ht="15" spans="1:6">
      <c r="A808" s="252" t="s">
        <v>1445</v>
      </c>
      <c r="B808" s="375" t="s">
        <v>1446</v>
      </c>
      <c r="C808" s="183">
        <v>3495</v>
      </c>
      <c r="D808" s="183">
        <v>3500</v>
      </c>
      <c r="E808" s="189">
        <f t="shared" si="14"/>
        <v>1.00143061516452</v>
      </c>
      <c r="F808" s="189"/>
    </row>
    <row r="809" ht="15" spans="1:6">
      <c r="A809" s="252" t="s">
        <v>1447</v>
      </c>
      <c r="B809" s="374" t="s">
        <v>1448</v>
      </c>
      <c r="C809" s="183">
        <v>574</v>
      </c>
      <c r="D809" s="183">
        <v>585</v>
      </c>
      <c r="E809" s="189">
        <f t="shared" si="14"/>
        <v>1.0191637630662</v>
      </c>
      <c r="F809" s="189"/>
    </row>
    <row r="810" ht="15" spans="1:6">
      <c r="A810" s="252" t="s">
        <v>1449</v>
      </c>
      <c r="B810" s="374" t="s">
        <v>1450</v>
      </c>
      <c r="C810" s="183">
        <v>272</v>
      </c>
      <c r="D810" s="183">
        <v>275</v>
      </c>
      <c r="E810" s="189">
        <f t="shared" si="14"/>
        <v>1.01102941176471</v>
      </c>
      <c r="F810" s="189"/>
    </row>
    <row r="811" ht="15" spans="1:6">
      <c r="A811" s="252" t="s">
        <v>1451</v>
      </c>
      <c r="B811" s="374" t="s">
        <v>1452</v>
      </c>
      <c r="C811" s="183">
        <v>0</v>
      </c>
      <c r="D811" s="183">
        <v>0</v>
      </c>
      <c r="E811" s="189" t="e">
        <f t="shared" si="14"/>
        <v>#DIV/0!</v>
      </c>
      <c r="F811" s="189"/>
    </row>
    <row r="812" ht="15" spans="1:6">
      <c r="A812" s="252" t="s">
        <v>1453</v>
      </c>
      <c r="B812" s="374" t="s">
        <v>1454</v>
      </c>
      <c r="C812" s="183">
        <v>0</v>
      </c>
      <c r="D812" s="183">
        <v>0</v>
      </c>
      <c r="E812" s="189" t="e">
        <f t="shared" si="14"/>
        <v>#DIV/0!</v>
      </c>
      <c r="F812" s="189"/>
    </row>
    <row r="813" ht="15" spans="1:6">
      <c r="A813" s="252" t="s">
        <v>1455</v>
      </c>
      <c r="B813" s="374" t="s">
        <v>1456</v>
      </c>
      <c r="C813" s="183">
        <v>0</v>
      </c>
      <c r="D813" s="183">
        <v>0</v>
      </c>
      <c r="E813" s="189" t="e">
        <f t="shared" si="14"/>
        <v>#DIV/0!</v>
      </c>
      <c r="F813" s="189"/>
    </row>
    <row r="814" ht="15" spans="1:6">
      <c r="A814" s="252" t="s">
        <v>1457</v>
      </c>
      <c r="B814" s="374" t="s">
        <v>1458</v>
      </c>
      <c r="C814" s="183">
        <v>302</v>
      </c>
      <c r="D814" s="183">
        <v>310</v>
      </c>
      <c r="E814" s="189">
        <f t="shared" si="14"/>
        <v>1.02649006622517</v>
      </c>
      <c r="F814" s="189"/>
    </row>
    <row r="815" ht="15" spans="1:6">
      <c r="A815" s="252" t="s">
        <v>1459</v>
      </c>
      <c r="B815" s="373" t="s">
        <v>1460</v>
      </c>
      <c r="C815" s="183">
        <v>0</v>
      </c>
      <c r="D815" s="183">
        <v>0</v>
      </c>
      <c r="E815" s="189" t="e">
        <f t="shared" si="14"/>
        <v>#DIV/0!</v>
      </c>
      <c r="F815" s="189"/>
    </row>
    <row r="816" ht="15" spans="1:6">
      <c r="A816" s="252" t="s">
        <v>1461</v>
      </c>
      <c r="B816" s="374" t="s">
        <v>1462</v>
      </c>
      <c r="C816" s="183">
        <v>0</v>
      </c>
      <c r="D816" s="183">
        <v>0</v>
      </c>
      <c r="E816" s="189" t="e">
        <f t="shared" si="14"/>
        <v>#DIV/0!</v>
      </c>
      <c r="F816" s="189"/>
    </row>
    <row r="817" ht="15" spans="1:6">
      <c r="A817" s="252" t="s">
        <v>1463</v>
      </c>
      <c r="B817" s="374" t="s">
        <v>1464</v>
      </c>
      <c r="C817" s="183">
        <v>0</v>
      </c>
      <c r="D817" s="183">
        <v>0</v>
      </c>
      <c r="E817" s="189" t="e">
        <f t="shared" si="14"/>
        <v>#DIV/0!</v>
      </c>
      <c r="F817" s="189"/>
    </row>
    <row r="818" ht="15" spans="1:6">
      <c r="A818" s="252" t="s">
        <v>1465</v>
      </c>
      <c r="B818" s="374" t="s">
        <v>1466</v>
      </c>
      <c r="C818" s="183">
        <v>0</v>
      </c>
      <c r="D818" s="183">
        <v>0</v>
      </c>
      <c r="E818" s="189" t="e">
        <f t="shared" si="14"/>
        <v>#DIV/0!</v>
      </c>
      <c r="F818" s="189"/>
    </row>
    <row r="819" ht="15" spans="1:6">
      <c r="A819" s="252" t="s">
        <v>1467</v>
      </c>
      <c r="B819" s="374" t="s">
        <v>1468</v>
      </c>
      <c r="C819" s="183">
        <v>0</v>
      </c>
      <c r="D819" s="183">
        <v>0</v>
      </c>
      <c r="E819" s="189" t="e">
        <f t="shared" si="14"/>
        <v>#DIV/0!</v>
      </c>
      <c r="F819" s="189"/>
    </row>
    <row r="820" ht="15" spans="1:6">
      <c r="A820" s="252" t="s">
        <v>1469</v>
      </c>
      <c r="B820" s="373" t="s">
        <v>1470</v>
      </c>
      <c r="C820" s="183">
        <v>0</v>
      </c>
      <c r="D820" s="183">
        <v>0</v>
      </c>
      <c r="E820" s="189" t="e">
        <f t="shared" si="14"/>
        <v>#DIV/0!</v>
      </c>
      <c r="F820" s="189"/>
    </row>
    <row r="821" ht="15" spans="1:6">
      <c r="A821" s="252" t="s">
        <v>1471</v>
      </c>
      <c r="B821" s="373" t="s">
        <v>1472</v>
      </c>
      <c r="C821" s="183">
        <v>0</v>
      </c>
      <c r="D821" s="183">
        <v>0</v>
      </c>
      <c r="E821" s="189" t="e">
        <f t="shared" si="14"/>
        <v>#DIV/0!</v>
      </c>
      <c r="F821" s="189"/>
    </row>
    <row r="822" ht="15" spans="1:6">
      <c r="A822" s="252" t="s">
        <v>1473</v>
      </c>
      <c r="B822" s="374" t="s">
        <v>1474</v>
      </c>
      <c r="C822" s="183">
        <v>0</v>
      </c>
      <c r="D822" s="183">
        <v>0</v>
      </c>
      <c r="E822" s="189" t="e">
        <f t="shared" si="14"/>
        <v>#DIV/0!</v>
      </c>
      <c r="F822" s="189"/>
    </row>
    <row r="823" ht="15" spans="1:6">
      <c r="A823" s="252" t="s">
        <v>1475</v>
      </c>
      <c r="B823" s="374" t="s">
        <v>1476</v>
      </c>
      <c r="C823" s="183">
        <v>0</v>
      </c>
      <c r="D823" s="183">
        <v>0</v>
      </c>
      <c r="E823" s="189" t="e">
        <f t="shared" si="14"/>
        <v>#DIV/0!</v>
      </c>
      <c r="F823" s="189"/>
    </row>
    <row r="824" ht="15" spans="1:6">
      <c r="A824" s="252" t="s">
        <v>1477</v>
      </c>
      <c r="B824" s="374" t="s">
        <v>1478</v>
      </c>
      <c r="C824" s="183">
        <v>0</v>
      </c>
      <c r="D824" s="183">
        <v>0</v>
      </c>
      <c r="E824" s="189" t="e">
        <f t="shared" si="14"/>
        <v>#DIV/0!</v>
      </c>
      <c r="F824" s="189"/>
    </row>
    <row r="825" ht="15" spans="1:6">
      <c r="A825" s="252" t="s">
        <v>1479</v>
      </c>
      <c r="B825" s="373" t="s">
        <v>1480</v>
      </c>
      <c r="C825" s="183">
        <v>0</v>
      </c>
      <c r="D825" s="183">
        <v>0</v>
      </c>
      <c r="E825" s="189" t="e">
        <f t="shared" si="14"/>
        <v>#DIV/0!</v>
      </c>
      <c r="F825" s="189"/>
    </row>
    <row r="826" ht="15" spans="1:6">
      <c r="A826" s="252" t="s">
        <v>1481</v>
      </c>
      <c r="B826" s="206" t="s">
        <v>1482</v>
      </c>
      <c r="C826" s="183">
        <v>408</v>
      </c>
      <c r="D826" s="183">
        <v>414</v>
      </c>
      <c r="E826" s="189">
        <f t="shared" si="14"/>
        <v>1.01470588235294</v>
      </c>
      <c r="F826" s="189"/>
    </row>
    <row r="827" ht="15" spans="1:6">
      <c r="A827" s="252" t="s">
        <v>1483</v>
      </c>
      <c r="B827" s="373" t="s">
        <v>1484</v>
      </c>
      <c r="C827" s="183">
        <v>0</v>
      </c>
      <c r="D827" s="183">
        <v>0</v>
      </c>
      <c r="E827" s="189" t="e">
        <f t="shared" si="14"/>
        <v>#DIV/0!</v>
      </c>
      <c r="F827" s="189"/>
    </row>
    <row r="828" ht="15" spans="1:6">
      <c r="A828" s="252" t="s">
        <v>1485</v>
      </c>
      <c r="B828" s="373" t="s">
        <v>1486</v>
      </c>
      <c r="C828" s="183">
        <v>42</v>
      </c>
      <c r="D828" s="183">
        <v>44</v>
      </c>
      <c r="E828" s="189">
        <f t="shared" si="14"/>
        <v>1.04761904761905</v>
      </c>
      <c r="F828" s="189"/>
    </row>
    <row r="829" ht="15" spans="1:6">
      <c r="A829" s="252" t="s">
        <v>1487</v>
      </c>
      <c r="B829" s="373" t="s">
        <v>1488</v>
      </c>
      <c r="C829" s="183">
        <v>0</v>
      </c>
      <c r="D829" s="183">
        <v>0</v>
      </c>
      <c r="E829" s="189" t="e">
        <f t="shared" si="14"/>
        <v>#DIV/0!</v>
      </c>
      <c r="F829" s="189"/>
    </row>
    <row r="830" ht="15" spans="1:6">
      <c r="A830" s="252" t="s">
        <v>1489</v>
      </c>
      <c r="B830" s="373" t="s">
        <v>1490</v>
      </c>
      <c r="C830" s="183">
        <v>0</v>
      </c>
      <c r="D830" s="183">
        <v>0</v>
      </c>
      <c r="E830" s="189" t="e">
        <f t="shared" si="14"/>
        <v>#DIV/0!</v>
      </c>
      <c r="F830" s="189"/>
    </row>
    <row r="831" ht="15" spans="1:6">
      <c r="A831" s="252" t="s">
        <v>1491</v>
      </c>
      <c r="B831" s="373" t="s">
        <v>1492</v>
      </c>
      <c r="C831" s="183">
        <v>366</v>
      </c>
      <c r="D831" s="183">
        <v>370</v>
      </c>
      <c r="E831" s="189">
        <f t="shared" si="14"/>
        <v>1.01092896174863</v>
      </c>
      <c r="F831" s="189"/>
    </row>
    <row r="832" ht="15" spans="1:6">
      <c r="A832" s="252" t="s">
        <v>1493</v>
      </c>
      <c r="B832" s="374" t="s">
        <v>1494</v>
      </c>
      <c r="C832" s="183">
        <v>0</v>
      </c>
      <c r="D832" s="183">
        <v>0</v>
      </c>
      <c r="E832" s="189" t="e">
        <f t="shared" si="14"/>
        <v>#DIV/0!</v>
      </c>
      <c r="F832" s="189"/>
    </row>
    <row r="833" ht="15" spans="1:6">
      <c r="A833" s="252" t="s">
        <v>1495</v>
      </c>
      <c r="B833" s="374" t="s">
        <v>1496</v>
      </c>
      <c r="C833" s="183">
        <v>0</v>
      </c>
      <c r="D833" s="183">
        <v>0</v>
      </c>
      <c r="E833" s="189" t="e">
        <f t="shared" si="14"/>
        <v>#DIV/0!</v>
      </c>
      <c r="F833" s="189"/>
    </row>
    <row r="834" ht="15" spans="1:6">
      <c r="A834" s="252" t="s">
        <v>1497</v>
      </c>
      <c r="B834" s="374" t="s">
        <v>1498</v>
      </c>
      <c r="C834" s="183">
        <v>0</v>
      </c>
      <c r="D834" s="183">
        <v>0</v>
      </c>
      <c r="E834" s="189" t="e">
        <f t="shared" si="14"/>
        <v>#DIV/0!</v>
      </c>
      <c r="F834" s="189"/>
    </row>
    <row r="835" ht="15" spans="1:6">
      <c r="A835" s="252" t="s">
        <v>1499</v>
      </c>
      <c r="B835" s="374" t="s">
        <v>1500</v>
      </c>
      <c r="C835" s="183">
        <v>0</v>
      </c>
      <c r="D835" s="183">
        <v>0</v>
      </c>
      <c r="E835" s="189" t="e">
        <f t="shared" si="14"/>
        <v>#DIV/0!</v>
      </c>
      <c r="F835" s="189"/>
    </row>
    <row r="836" ht="15" spans="1:6">
      <c r="A836" s="252" t="s">
        <v>1501</v>
      </c>
      <c r="B836" s="374" t="s">
        <v>1502</v>
      </c>
      <c r="C836" s="183">
        <v>0</v>
      </c>
      <c r="D836" s="183">
        <v>0</v>
      </c>
      <c r="E836" s="189" t="e">
        <f t="shared" si="14"/>
        <v>#DIV/0!</v>
      </c>
      <c r="F836" s="189"/>
    </row>
    <row r="837" ht="15" spans="1:6">
      <c r="A837" s="252" t="s">
        <v>1503</v>
      </c>
      <c r="B837" s="374" t="s">
        <v>1504</v>
      </c>
      <c r="C837" s="183">
        <v>38</v>
      </c>
      <c r="D837" s="183">
        <v>40</v>
      </c>
      <c r="E837" s="189">
        <f t="shared" si="14"/>
        <v>1.05263157894737</v>
      </c>
      <c r="F837" s="189"/>
    </row>
    <row r="838" ht="15" spans="1:6">
      <c r="A838" s="252" t="s">
        <v>1505</v>
      </c>
      <c r="B838" s="375" t="s">
        <v>69</v>
      </c>
      <c r="C838" s="183">
        <v>0</v>
      </c>
      <c r="D838" s="183">
        <v>0</v>
      </c>
      <c r="E838" s="189" t="e">
        <f t="shared" si="14"/>
        <v>#DIV/0!</v>
      </c>
      <c r="F838" s="189"/>
    </row>
    <row r="839" ht="15" spans="1:6">
      <c r="A839" s="252" t="s">
        <v>1506</v>
      </c>
      <c r="B839" s="375" t="s">
        <v>71</v>
      </c>
      <c r="C839" s="183">
        <v>0</v>
      </c>
      <c r="D839" s="183">
        <v>0</v>
      </c>
      <c r="E839" s="189" t="e">
        <f t="shared" si="14"/>
        <v>#DIV/0!</v>
      </c>
      <c r="F839" s="189"/>
    </row>
    <row r="840" ht="15" spans="1:6">
      <c r="A840" s="252" t="s">
        <v>1507</v>
      </c>
      <c r="B840" s="375" t="s">
        <v>73</v>
      </c>
      <c r="C840" s="183">
        <v>0</v>
      </c>
      <c r="D840" s="183">
        <v>0</v>
      </c>
      <c r="E840" s="189" t="e">
        <f t="shared" ref="E840:E903" si="15">D840/C840</f>
        <v>#DIV/0!</v>
      </c>
      <c r="F840" s="189"/>
    </row>
    <row r="841" ht="15" spans="1:6">
      <c r="A841" s="252" t="s">
        <v>1508</v>
      </c>
      <c r="B841" s="375" t="s">
        <v>1509</v>
      </c>
      <c r="C841" s="183">
        <v>0</v>
      </c>
      <c r="D841" s="183">
        <v>0</v>
      </c>
      <c r="E841" s="189" t="e">
        <f t="shared" si="15"/>
        <v>#DIV/0!</v>
      </c>
      <c r="F841" s="189"/>
    </row>
    <row r="842" ht="15" spans="1:6">
      <c r="A842" s="252" t="s">
        <v>1510</v>
      </c>
      <c r="B842" s="375" t="s">
        <v>1511</v>
      </c>
      <c r="C842" s="183">
        <v>0</v>
      </c>
      <c r="D842" s="183">
        <v>0</v>
      </c>
      <c r="E842" s="189" t="e">
        <f t="shared" si="15"/>
        <v>#DIV/0!</v>
      </c>
      <c r="F842" s="189"/>
    </row>
    <row r="843" ht="15" spans="1:6">
      <c r="A843" s="252" t="s">
        <v>1512</v>
      </c>
      <c r="B843" s="375" t="s">
        <v>1513</v>
      </c>
      <c r="C843" s="183">
        <v>0</v>
      </c>
      <c r="D843" s="183">
        <v>0</v>
      </c>
      <c r="E843" s="189" t="e">
        <f t="shared" si="15"/>
        <v>#DIV/0!</v>
      </c>
      <c r="F843" s="189"/>
    </row>
    <row r="844" ht="15" spans="1:6">
      <c r="A844" s="252" t="s">
        <v>1514</v>
      </c>
      <c r="B844" s="375" t="s">
        <v>168</v>
      </c>
      <c r="C844" s="183">
        <v>0</v>
      </c>
      <c r="D844" s="183">
        <v>0</v>
      </c>
      <c r="E844" s="189" t="e">
        <f t="shared" si="15"/>
        <v>#DIV/0!</v>
      </c>
      <c r="F844" s="189"/>
    </row>
    <row r="845" ht="15" spans="1:6">
      <c r="A845" s="252" t="s">
        <v>1515</v>
      </c>
      <c r="B845" s="375" t="s">
        <v>1516</v>
      </c>
      <c r="C845" s="183">
        <v>0</v>
      </c>
      <c r="D845" s="183">
        <v>0</v>
      </c>
      <c r="E845" s="189" t="e">
        <f t="shared" si="15"/>
        <v>#DIV/0!</v>
      </c>
      <c r="F845" s="189"/>
    </row>
    <row r="846" ht="15" spans="1:6">
      <c r="A846" s="252" t="s">
        <v>1517</v>
      </c>
      <c r="B846" s="375" t="s">
        <v>87</v>
      </c>
      <c r="C846" s="183">
        <v>0</v>
      </c>
      <c r="D846" s="183">
        <v>0</v>
      </c>
      <c r="E846" s="189" t="e">
        <f t="shared" si="15"/>
        <v>#DIV/0!</v>
      </c>
      <c r="F846" s="189"/>
    </row>
    <row r="847" ht="15" spans="1:6">
      <c r="A847" s="252" t="s">
        <v>1518</v>
      </c>
      <c r="B847" s="375" t="s">
        <v>1519</v>
      </c>
      <c r="C847" s="183">
        <v>38</v>
      </c>
      <c r="D847" s="183">
        <v>40</v>
      </c>
      <c r="E847" s="189">
        <f t="shared" si="15"/>
        <v>1.05263157894737</v>
      </c>
      <c r="F847" s="189"/>
    </row>
    <row r="848" ht="15" spans="1:6">
      <c r="A848" s="252" t="s">
        <v>1520</v>
      </c>
      <c r="B848" s="375" t="s">
        <v>1521</v>
      </c>
      <c r="C848" s="183">
        <v>814</v>
      </c>
      <c r="D848" s="183">
        <v>820</v>
      </c>
      <c r="E848" s="189">
        <f t="shared" si="15"/>
        <v>1.00737100737101</v>
      </c>
      <c r="F848" s="189"/>
    </row>
    <row r="849" ht="15" spans="1:6">
      <c r="A849" s="252" t="s">
        <v>1522</v>
      </c>
      <c r="B849" s="374" t="s">
        <v>1523</v>
      </c>
      <c r="C849" s="183">
        <v>814</v>
      </c>
      <c r="D849" s="183">
        <v>820</v>
      </c>
      <c r="E849" s="189">
        <f t="shared" si="15"/>
        <v>1.00737100737101</v>
      </c>
      <c r="F849" s="189"/>
    </row>
    <row r="850" ht="15" spans="1:6">
      <c r="A850" s="252" t="s">
        <v>1524</v>
      </c>
      <c r="B850" s="374" t="s">
        <v>1525</v>
      </c>
      <c r="C850" s="183">
        <v>21957</v>
      </c>
      <c r="D850" s="183">
        <v>22179</v>
      </c>
      <c r="E850" s="189">
        <f t="shared" si="15"/>
        <v>1.01011067085667</v>
      </c>
      <c r="F850" s="189"/>
    </row>
    <row r="851" ht="15" spans="1:6">
      <c r="A851" s="252" t="s">
        <v>1526</v>
      </c>
      <c r="B851" s="374" t="s">
        <v>1527</v>
      </c>
      <c r="C851" s="183">
        <v>6066</v>
      </c>
      <c r="D851" s="183">
        <v>6090</v>
      </c>
      <c r="E851" s="189">
        <f t="shared" si="15"/>
        <v>1.00395647873393</v>
      </c>
      <c r="F851" s="189"/>
    </row>
    <row r="852" ht="15" spans="1:6">
      <c r="A852" s="252" t="s">
        <v>1528</v>
      </c>
      <c r="B852" s="374" t="s">
        <v>69</v>
      </c>
      <c r="C852" s="183">
        <v>1198</v>
      </c>
      <c r="D852" s="183">
        <v>1200</v>
      </c>
      <c r="E852" s="189">
        <f t="shared" si="15"/>
        <v>1.0016694490818</v>
      </c>
      <c r="F852" s="189"/>
    </row>
    <row r="853" ht="15" spans="1:6">
      <c r="A853" s="252" t="s">
        <v>1529</v>
      </c>
      <c r="B853" s="374" t="s">
        <v>71</v>
      </c>
      <c r="C853" s="183">
        <v>32</v>
      </c>
      <c r="D853" s="183">
        <v>35</v>
      </c>
      <c r="E853" s="189">
        <f t="shared" si="15"/>
        <v>1.09375</v>
      </c>
      <c r="F853" s="189"/>
    </row>
    <row r="854" ht="15" spans="1:6">
      <c r="A854" s="252" t="s">
        <v>1530</v>
      </c>
      <c r="B854" s="374" t="s">
        <v>73</v>
      </c>
      <c r="C854" s="183">
        <v>0</v>
      </c>
      <c r="D854" s="183">
        <v>0</v>
      </c>
      <c r="E854" s="189" t="e">
        <f t="shared" si="15"/>
        <v>#DIV/0!</v>
      </c>
      <c r="F854" s="189"/>
    </row>
    <row r="855" ht="15" spans="1:6">
      <c r="A855" s="252" t="s">
        <v>1531</v>
      </c>
      <c r="B855" s="374" t="s">
        <v>1532</v>
      </c>
      <c r="C855" s="183">
        <v>4125</v>
      </c>
      <c r="D855" s="183">
        <v>4130</v>
      </c>
      <c r="E855" s="189">
        <f t="shared" si="15"/>
        <v>1.00121212121212</v>
      </c>
      <c r="F855" s="189"/>
    </row>
    <row r="856" ht="15" spans="1:6">
      <c r="A856" s="252" t="s">
        <v>1533</v>
      </c>
      <c r="B856" s="374" t="s">
        <v>1534</v>
      </c>
      <c r="C856" s="183">
        <v>0</v>
      </c>
      <c r="D856" s="183">
        <v>0</v>
      </c>
      <c r="E856" s="189" t="e">
        <f t="shared" si="15"/>
        <v>#DIV/0!</v>
      </c>
      <c r="F856" s="189"/>
    </row>
    <row r="857" ht="15" spans="1:6">
      <c r="A857" s="252" t="s">
        <v>1535</v>
      </c>
      <c r="B857" s="374" t="s">
        <v>1536</v>
      </c>
      <c r="C857" s="183">
        <v>314</v>
      </c>
      <c r="D857" s="183">
        <v>320</v>
      </c>
      <c r="E857" s="189">
        <f t="shared" si="15"/>
        <v>1.01910828025478</v>
      </c>
      <c r="F857" s="189"/>
    </row>
    <row r="858" ht="15" spans="1:6">
      <c r="A858" s="252" t="s">
        <v>1537</v>
      </c>
      <c r="B858" s="374" t="s">
        <v>1538</v>
      </c>
      <c r="C858" s="183">
        <v>0</v>
      </c>
      <c r="D858" s="183">
        <v>0</v>
      </c>
      <c r="E858" s="189" t="e">
        <f t="shared" si="15"/>
        <v>#DIV/0!</v>
      </c>
      <c r="F858" s="189"/>
    </row>
    <row r="859" ht="15" spans="1:6">
      <c r="A859" s="252" t="s">
        <v>1539</v>
      </c>
      <c r="B859" s="374" t="s">
        <v>1540</v>
      </c>
      <c r="C859" s="183">
        <v>36</v>
      </c>
      <c r="D859" s="183">
        <v>40</v>
      </c>
      <c r="E859" s="189">
        <f t="shared" si="15"/>
        <v>1.11111111111111</v>
      </c>
      <c r="F859" s="189"/>
    </row>
    <row r="860" ht="15" spans="1:6">
      <c r="A860" s="252" t="s">
        <v>1541</v>
      </c>
      <c r="B860" s="374" t="s">
        <v>1542</v>
      </c>
      <c r="C860" s="183">
        <v>0</v>
      </c>
      <c r="D860" s="183">
        <v>0</v>
      </c>
      <c r="E860" s="189" t="e">
        <f t="shared" si="15"/>
        <v>#DIV/0!</v>
      </c>
      <c r="F860" s="189"/>
    </row>
    <row r="861" ht="15" spans="1:6">
      <c r="A861" s="252" t="s">
        <v>1543</v>
      </c>
      <c r="B861" s="374" t="s">
        <v>1544</v>
      </c>
      <c r="C861" s="183">
        <v>361</v>
      </c>
      <c r="D861" s="183">
        <v>365</v>
      </c>
      <c r="E861" s="189">
        <f t="shared" si="15"/>
        <v>1.01108033240997</v>
      </c>
      <c r="F861" s="189"/>
    </row>
    <row r="862" ht="15" spans="1:6">
      <c r="A862" s="252" t="s">
        <v>1545</v>
      </c>
      <c r="B862" s="374" t="s">
        <v>1546</v>
      </c>
      <c r="C862" s="183">
        <v>335</v>
      </c>
      <c r="D862" s="183">
        <v>340</v>
      </c>
      <c r="E862" s="189">
        <f t="shared" si="15"/>
        <v>1.01492537313433</v>
      </c>
      <c r="F862" s="189"/>
    </row>
    <row r="863" ht="15" spans="1:6">
      <c r="A863" s="252" t="s">
        <v>1547</v>
      </c>
      <c r="B863" s="373" t="s">
        <v>1548</v>
      </c>
      <c r="C863" s="183">
        <v>335</v>
      </c>
      <c r="D863" s="183">
        <v>340</v>
      </c>
      <c r="E863" s="189">
        <f t="shared" si="15"/>
        <v>1.01492537313433</v>
      </c>
      <c r="F863" s="189"/>
    </row>
    <row r="864" ht="15" spans="1:6">
      <c r="A864" s="252" t="s">
        <v>1549</v>
      </c>
      <c r="B864" s="373" t="s">
        <v>1550</v>
      </c>
      <c r="C864" s="183">
        <v>3566</v>
      </c>
      <c r="D864" s="183">
        <v>3620</v>
      </c>
      <c r="E864" s="189">
        <f t="shared" si="15"/>
        <v>1.01514301738643</v>
      </c>
      <c r="F864" s="189"/>
    </row>
    <row r="865" ht="15" spans="1:6">
      <c r="A865" s="252" t="s">
        <v>1551</v>
      </c>
      <c r="B865" s="373" t="s">
        <v>1552</v>
      </c>
      <c r="C865" s="183">
        <v>1652</v>
      </c>
      <c r="D865" s="183">
        <v>1700</v>
      </c>
      <c r="E865" s="189">
        <f t="shared" si="15"/>
        <v>1.02905569007264</v>
      </c>
      <c r="F865" s="189"/>
    </row>
    <row r="866" ht="15" spans="1:6">
      <c r="A866" s="252" t="s">
        <v>1553</v>
      </c>
      <c r="B866" s="373" t="s">
        <v>1554</v>
      </c>
      <c r="C866" s="183">
        <v>1914</v>
      </c>
      <c r="D866" s="183">
        <v>1920</v>
      </c>
      <c r="E866" s="189">
        <f t="shared" si="15"/>
        <v>1.00313479623824</v>
      </c>
      <c r="F866" s="189"/>
    </row>
    <row r="867" ht="15" spans="1:6">
      <c r="A867" s="252" t="s">
        <v>1555</v>
      </c>
      <c r="B867" s="374" t="s">
        <v>1556</v>
      </c>
      <c r="C867" s="183">
        <v>5385</v>
      </c>
      <c r="D867" s="183">
        <v>5390</v>
      </c>
      <c r="E867" s="189">
        <f t="shared" si="15"/>
        <v>1.00092850510678</v>
      </c>
      <c r="F867" s="189"/>
    </row>
    <row r="868" ht="15" spans="1:6">
      <c r="A868" s="252" t="s">
        <v>1557</v>
      </c>
      <c r="B868" s="373" t="s">
        <v>1558</v>
      </c>
      <c r="C868" s="183">
        <v>5385</v>
      </c>
      <c r="D868" s="183">
        <v>5390</v>
      </c>
      <c r="E868" s="189">
        <f t="shared" si="15"/>
        <v>1.00092850510678</v>
      </c>
      <c r="F868" s="189"/>
    </row>
    <row r="869" ht="15" spans="1:6">
      <c r="A869" s="252" t="s">
        <v>1559</v>
      </c>
      <c r="B869" s="374" t="s">
        <v>1560</v>
      </c>
      <c r="C869" s="183">
        <v>36</v>
      </c>
      <c r="D869" s="183">
        <v>39</v>
      </c>
      <c r="E869" s="189">
        <f t="shared" si="15"/>
        <v>1.08333333333333</v>
      </c>
      <c r="F869" s="189"/>
    </row>
    <row r="870" ht="15" spans="1:6">
      <c r="A870" s="252" t="s">
        <v>1561</v>
      </c>
      <c r="B870" s="374" t="s">
        <v>1562</v>
      </c>
      <c r="C870" s="183">
        <v>36</v>
      </c>
      <c r="D870" s="183">
        <v>39</v>
      </c>
      <c r="E870" s="189">
        <f t="shared" si="15"/>
        <v>1.08333333333333</v>
      </c>
      <c r="F870" s="189"/>
    </row>
    <row r="871" ht="15" spans="1:6">
      <c r="A871" s="252" t="s">
        <v>1563</v>
      </c>
      <c r="B871" s="373" t="s">
        <v>1564</v>
      </c>
      <c r="C871" s="183">
        <v>6569</v>
      </c>
      <c r="D871" s="183">
        <v>6700</v>
      </c>
      <c r="E871" s="189">
        <f t="shared" si="15"/>
        <v>1.01994215253463</v>
      </c>
      <c r="F871" s="189"/>
    </row>
    <row r="872" ht="15" spans="1:6">
      <c r="A872" s="252" t="s">
        <v>1565</v>
      </c>
      <c r="B872" s="373" t="s">
        <v>1566</v>
      </c>
      <c r="C872" s="183">
        <v>6569</v>
      </c>
      <c r="D872" s="183">
        <v>6700</v>
      </c>
      <c r="E872" s="189">
        <f t="shared" si="15"/>
        <v>1.01994215253463</v>
      </c>
      <c r="F872" s="189"/>
    </row>
    <row r="873" ht="15" spans="1:6">
      <c r="A873" s="252" t="s">
        <v>1567</v>
      </c>
      <c r="B873" s="374" t="s">
        <v>1568</v>
      </c>
      <c r="C873" s="183">
        <f>C874+C900+C951+C958+C965+C971+C974+C923</f>
        <v>92073</v>
      </c>
      <c r="D873" s="183">
        <f>90543+D875+D876+D878</f>
        <v>94011</v>
      </c>
      <c r="E873" s="189">
        <f t="shared" si="15"/>
        <v>1.02104851585155</v>
      </c>
      <c r="F873" s="189"/>
    </row>
    <row r="874" ht="15" spans="1:6">
      <c r="A874" s="252" t="s">
        <v>1569</v>
      </c>
      <c r="B874" s="376" t="s">
        <v>1570</v>
      </c>
      <c r="C874" s="183">
        <f>27890+C875+C876+C878</f>
        <v>31347</v>
      </c>
      <c r="D874" s="183">
        <f>28618+D875+D876+D878</f>
        <v>32086</v>
      </c>
      <c r="E874" s="189">
        <f t="shared" si="15"/>
        <v>1.02357482374709</v>
      </c>
      <c r="F874" s="189"/>
    </row>
    <row r="875" ht="15" spans="1:6">
      <c r="A875" s="252" t="s">
        <v>1571</v>
      </c>
      <c r="B875" s="375" t="s">
        <v>69</v>
      </c>
      <c r="C875" s="377">
        <v>2167</v>
      </c>
      <c r="D875" s="377">
        <v>2169</v>
      </c>
      <c r="E875" s="189">
        <f t="shared" si="15"/>
        <v>1.00092293493309</v>
      </c>
      <c r="F875" s="189"/>
    </row>
    <row r="876" ht="15" spans="1:6">
      <c r="A876" s="252" t="s">
        <v>1572</v>
      </c>
      <c r="B876" s="375" t="s">
        <v>71</v>
      </c>
      <c r="C876" s="377">
        <v>324</v>
      </c>
      <c r="D876" s="377">
        <v>330</v>
      </c>
      <c r="E876" s="189">
        <f t="shared" si="15"/>
        <v>1.01851851851852</v>
      </c>
      <c r="F876" s="189"/>
    </row>
    <row r="877" ht="15" spans="1:6">
      <c r="A877" s="252" t="s">
        <v>1573</v>
      </c>
      <c r="B877" s="375" t="s">
        <v>73</v>
      </c>
      <c r="C877" s="183">
        <v>0</v>
      </c>
      <c r="D877" s="183">
        <v>0</v>
      </c>
      <c r="E877" s="189" t="e">
        <f t="shared" si="15"/>
        <v>#DIV/0!</v>
      </c>
      <c r="F877" s="189"/>
    </row>
    <row r="878" ht="15" spans="1:6">
      <c r="A878" s="252" t="s">
        <v>1574</v>
      </c>
      <c r="B878" s="375" t="s">
        <v>87</v>
      </c>
      <c r="C878" s="377">
        <v>966</v>
      </c>
      <c r="D878" s="377">
        <v>969</v>
      </c>
      <c r="E878" s="189">
        <f t="shared" si="15"/>
        <v>1.00310559006211</v>
      </c>
      <c r="F878" s="189"/>
    </row>
    <row r="879" ht="15" spans="1:6">
      <c r="A879" s="252" t="s">
        <v>1575</v>
      </c>
      <c r="B879" s="375" t="s">
        <v>1576</v>
      </c>
      <c r="C879" s="183">
        <v>0</v>
      </c>
      <c r="D879" s="183">
        <v>0</v>
      </c>
      <c r="E879" s="189" t="e">
        <f t="shared" si="15"/>
        <v>#DIV/0!</v>
      </c>
      <c r="F879" s="189"/>
    </row>
    <row r="880" ht="15" spans="1:6">
      <c r="A880" s="252" t="s">
        <v>1577</v>
      </c>
      <c r="B880" s="375" t="s">
        <v>1578</v>
      </c>
      <c r="C880" s="183">
        <v>175</v>
      </c>
      <c r="D880" s="183">
        <v>180</v>
      </c>
      <c r="E880" s="189">
        <f t="shared" si="15"/>
        <v>1.02857142857143</v>
      </c>
      <c r="F880" s="189"/>
    </row>
    <row r="881" ht="15" spans="1:6">
      <c r="A881" s="252" t="s">
        <v>1579</v>
      </c>
      <c r="B881" s="375" t="s">
        <v>1580</v>
      </c>
      <c r="C881" s="183">
        <v>766</v>
      </c>
      <c r="D881" s="183">
        <v>770</v>
      </c>
      <c r="E881" s="189">
        <f t="shared" si="15"/>
        <v>1.00522193211488</v>
      </c>
      <c r="F881" s="189"/>
    </row>
    <row r="882" ht="15" spans="1:6">
      <c r="A882" s="252" t="s">
        <v>1581</v>
      </c>
      <c r="B882" s="375" t="s">
        <v>1582</v>
      </c>
      <c r="C882" s="183">
        <v>134</v>
      </c>
      <c r="D882" s="183">
        <v>135</v>
      </c>
      <c r="E882" s="189">
        <f t="shared" si="15"/>
        <v>1.00746268656716</v>
      </c>
      <c r="F882" s="189"/>
    </row>
    <row r="883" ht="15" spans="1:6">
      <c r="A883" s="252" t="s">
        <v>1583</v>
      </c>
      <c r="B883" s="375" t="s">
        <v>1584</v>
      </c>
      <c r="C883" s="183">
        <v>12</v>
      </c>
      <c r="D883" s="183">
        <v>12</v>
      </c>
      <c r="E883" s="189">
        <f t="shared" si="15"/>
        <v>1</v>
      </c>
      <c r="F883" s="189"/>
    </row>
    <row r="884" ht="15" spans="1:6">
      <c r="A884" s="252" t="s">
        <v>1585</v>
      </c>
      <c r="B884" s="375" t="s">
        <v>1586</v>
      </c>
      <c r="C884" s="183">
        <v>14</v>
      </c>
      <c r="D884" s="183">
        <v>14</v>
      </c>
      <c r="E884" s="189">
        <f t="shared" si="15"/>
        <v>1</v>
      </c>
      <c r="F884" s="189"/>
    </row>
    <row r="885" ht="15" spans="1:6">
      <c r="A885" s="252" t="s">
        <v>1587</v>
      </c>
      <c r="B885" s="375" t="s">
        <v>1588</v>
      </c>
      <c r="C885" s="183">
        <v>0</v>
      </c>
      <c r="D885" s="183">
        <v>0</v>
      </c>
      <c r="E885" s="189" t="e">
        <f t="shared" si="15"/>
        <v>#DIV/0!</v>
      </c>
      <c r="F885" s="189"/>
    </row>
    <row r="886" ht="15" spans="1:6">
      <c r="A886" s="252" t="s">
        <v>1589</v>
      </c>
      <c r="B886" s="375" t="s">
        <v>1590</v>
      </c>
      <c r="C886" s="183">
        <v>0</v>
      </c>
      <c r="D886" s="183">
        <v>0</v>
      </c>
      <c r="E886" s="189" t="e">
        <f t="shared" si="15"/>
        <v>#DIV/0!</v>
      </c>
      <c r="F886" s="189"/>
    </row>
    <row r="887" ht="15" spans="1:6">
      <c r="A887" s="252" t="s">
        <v>1591</v>
      </c>
      <c r="B887" s="375" t="s">
        <v>1592</v>
      </c>
      <c r="C887" s="183">
        <v>187</v>
      </c>
      <c r="D887" s="183">
        <v>190</v>
      </c>
      <c r="E887" s="189">
        <f t="shared" si="15"/>
        <v>1.01604278074866</v>
      </c>
      <c r="F887" s="189"/>
    </row>
    <row r="888" ht="15" spans="1:6">
      <c r="A888" s="252" t="s">
        <v>1593</v>
      </c>
      <c r="B888" s="375" t="s">
        <v>1594</v>
      </c>
      <c r="C888" s="183">
        <v>0</v>
      </c>
      <c r="D888" s="183">
        <v>0</v>
      </c>
      <c r="E888" s="189" t="e">
        <f t="shared" si="15"/>
        <v>#DIV/0!</v>
      </c>
      <c r="F888" s="189"/>
    </row>
    <row r="889" ht="15" spans="1:6">
      <c r="A889" s="252" t="s">
        <v>1595</v>
      </c>
      <c r="B889" s="375" t="s">
        <v>1596</v>
      </c>
      <c r="C889" s="183">
        <v>746</v>
      </c>
      <c r="D889" s="183">
        <v>750</v>
      </c>
      <c r="E889" s="189">
        <f t="shared" si="15"/>
        <v>1.00536193029491</v>
      </c>
      <c r="F889" s="189"/>
    </row>
    <row r="890" ht="15" spans="1:6">
      <c r="A890" s="252" t="s">
        <v>1597</v>
      </c>
      <c r="B890" s="375" t="s">
        <v>1598</v>
      </c>
      <c r="C890" s="183">
        <v>10108</v>
      </c>
      <c r="D890" s="183">
        <v>10800</v>
      </c>
      <c r="E890" s="189">
        <f t="shared" si="15"/>
        <v>1.06846062524733</v>
      </c>
      <c r="F890" s="189"/>
    </row>
    <row r="891" ht="15" spans="1:6">
      <c r="A891" s="252" t="s">
        <v>1599</v>
      </c>
      <c r="B891" s="375" t="s">
        <v>1600</v>
      </c>
      <c r="C891" s="183">
        <v>0</v>
      </c>
      <c r="D891" s="183">
        <v>0</v>
      </c>
      <c r="E891" s="189" t="e">
        <f t="shared" si="15"/>
        <v>#DIV/0!</v>
      </c>
      <c r="F891" s="189"/>
    </row>
    <row r="892" ht="15" spans="1:6">
      <c r="A892" s="252" t="s">
        <v>1601</v>
      </c>
      <c r="B892" s="375" t="s">
        <v>1602</v>
      </c>
      <c r="C892" s="183">
        <v>0</v>
      </c>
      <c r="D892" s="183">
        <v>0</v>
      </c>
      <c r="E892" s="189" t="e">
        <f t="shared" si="15"/>
        <v>#DIV/0!</v>
      </c>
      <c r="F892" s="189"/>
    </row>
    <row r="893" ht="15" spans="1:6">
      <c r="A893" s="252" t="s">
        <v>1603</v>
      </c>
      <c r="B893" s="375" t="s">
        <v>1604</v>
      </c>
      <c r="C893" s="183">
        <v>11598</v>
      </c>
      <c r="D893" s="183">
        <v>11600</v>
      </c>
      <c r="E893" s="189">
        <f t="shared" si="15"/>
        <v>1.00017244352475</v>
      </c>
      <c r="F893" s="189"/>
    </row>
    <row r="894" ht="15" spans="1:6">
      <c r="A894" s="252" t="s">
        <v>1605</v>
      </c>
      <c r="B894" s="375" t="s">
        <v>1606</v>
      </c>
      <c r="C894" s="183">
        <v>168</v>
      </c>
      <c r="D894" s="183">
        <v>170</v>
      </c>
      <c r="E894" s="189">
        <f t="shared" si="15"/>
        <v>1.01190476190476</v>
      </c>
      <c r="F894" s="189"/>
    </row>
    <row r="895" ht="15" spans="1:6">
      <c r="A895" s="252" t="s">
        <v>1607</v>
      </c>
      <c r="B895" s="375" t="s">
        <v>1608</v>
      </c>
      <c r="C895" s="183">
        <v>0</v>
      </c>
      <c r="D895" s="183">
        <v>0</v>
      </c>
      <c r="E895" s="189" t="e">
        <f t="shared" si="15"/>
        <v>#DIV/0!</v>
      </c>
      <c r="F895" s="189"/>
    </row>
    <row r="896" ht="15" spans="1:6">
      <c r="A896" s="252" t="s">
        <v>1609</v>
      </c>
      <c r="B896" s="375" t="s">
        <v>1610</v>
      </c>
      <c r="C896" s="183">
        <v>22</v>
      </c>
      <c r="D896" s="183">
        <v>24</v>
      </c>
      <c r="E896" s="189">
        <f t="shared" si="15"/>
        <v>1.09090909090909</v>
      </c>
      <c r="F896" s="189"/>
    </row>
    <row r="897" ht="15" spans="1:6">
      <c r="A897" s="252" t="s">
        <v>1611</v>
      </c>
      <c r="B897" s="375" t="s">
        <v>1612</v>
      </c>
      <c r="C897" s="183">
        <v>3</v>
      </c>
      <c r="D897" s="183">
        <v>3</v>
      </c>
      <c r="E897" s="189">
        <f t="shared" si="15"/>
        <v>1</v>
      </c>
      <c r="F897" s="189"/>
    </row>
    <row r="898" ht="15" spans="1:6">
      <c r="A898" s="252" t="s">
        <v>1613</v>
      </c>
      <c r="B898" s="375" t="s">
        <v>1614</v>
      </c>
      <c r="C898" s="183">
        <v>2952</v>
      </c>
      <c r="D898" s="183">
        <v>2960</v>
      </c>
      <c r="E898" s="189">
        <f t="shared" si="15"/>
        <v>1.00271002710027</v>
      </c>
      <c r="F898" s="189"/>
    </row>
    <row r="899" ht="15" spans="1:6">
      <c r="A899" s="252" t="s">
        <v>1615</v>
      </c>
      <c r="B899" s="375" t="s">
        <v>1616</v>
      </c>
      <c r="C899" s="183">
        <v>1005</v>
      </c>
      <c r="D899" s="183">
        <v>1010</v>
      </c>
      <c r="E899" s="189">
        <f t="shared" si="15"/>
        <v>1.00497512437811</v>
      </c>
      <c r="F899" s="189"/>
    </row>
    <row r="900" ht="15" spans="1:6">
      <c r="A900" s="252" t="s">
        <v>1617</v>
      </c>
      <c r="B900" s="376" t="s">
        <v>1618</v>
      </c>
      <c r="C900" s="183">
        <v>15626</v>
      </c>
      <c r="D900" s="183">
        <v>15845</v>
      </c>
      <c r="E900" s="189">
        <f t="shared" si="15"/>
        <v>1.01401510303341</v>
      </c>
      <c r="F900" s="189"/>
    </row>
    <row r="901" ht="15" spans="1:6">
      <c r="A901" s="252" t="s">
        <v>1619</v>
      </c>
      <c r="B901" s="375" t="s">
        <v>69</v>
      </c>
      <c r="C901" s="183">
        <v>9952</v>
      </c>
      <c r="D901" s="183">
        <v>10100</v>
      </c>
      <c r="E901" s="189">
        <f t="shared" si="15"/>
        <v>1.01487138263666</v>
      </c>
      <c r="F901" s="189"/>
    </row>
    <row r="902" ht="15" spans="1:6">
      <c r="A902" s="252" t="s">
        <v>1620</v>
      </c>
      <c r="B902" s="375" t="s">
        <v>71</v>
      </c>
      <c r="C902" s="183">
        <v>0</v>
      </c>
      <c r="D902" s="183">
        <v>0</v>
      </c>
      <c r="E902" s="189" t="e">
        <f t="shared" si="15"/>
        <v>#DIV/0!</v>
      </c>
      <c r="F902" s="189"/>
    </row>
    <row r="903" ht="15" spans="1:6">
      <c r="A903" s="252" t="s">
        <v>1621</v>
      </c>
      <c r="B903" s="375" t="s">
        <v>73</v>
      </c>
      <c r="C903" s="183">
        <v>0</v>
      </c>
      <c r="D903" s="183">
        <v>0</v>
      </c>
      <c r="E903" s="189" t="e">
        <f t="shared" si="15"/>
        <v>#DIV/0!</v>
      </c>
      <c r="F903" s="189"/>
    </row>
    <row r="904" ht="15" spans="1:6">
      <c r="A904" s="252" t="s">
        <v>1622</v>
      </c>
      <c r="B904" s="375" t="s">
        <v>1623</v>
      </c>
      <c r="C904" s="183">
        <v>108</v>
      </c>
      <c r="D904" s="183">
        <v>110</v>
      </c>
      <c r="E904" s="189">
        <f t="shared" ref="E904:E967" si="16">D904/C904</f>
        <v>1.01851851851852</v>
      </c>
      <c r="F904" s="189"/>
    </row>
    <row r="905" ht="15" spans="1:6">
      <c r="A905" s="252" t="s">
        <v>1624</v>
      </c>
      <c r="B905" s="375" t="s">
        <v>1625</v>
      </c>
      <c r="C905" s="183">
        <v>1268</v>
      </c>
      <c r="D905" s="183">
        <v>1270</v>
      </c>
      <c r="E905" s="189">
        <f t="shared" si="16"/>
        <v>1.00157728706625</v>
      </c>
      <c r="F905" s="189"/>
    </row>
    <row r="906" ht="15" spans="1:6">
      <c r="A906" s="252" t="s">
        <v>1626</v>
      </c>
      <c r="B906" s="375" t="s">
        <v>1627</v>
      </c>
      <c r="C906" s="183">
        <v>0</v>
      </c>
      <c r="D906" s="183">
        <v>0</v>
      </c>
      <c r="E906" s="189" t="e">
        <f t="shared" si="16"/>
        <v>#DIV/0!</v>
      </c>
      <c r="F906" s="189"/>
    </row>
    <row r="907" ht="15" spans="1:6">
      <c r="A907" s="252" t="s">
        <v>1628</v>
      </c>
      <c r="B907" s="375" t="s">
        <v>1629</v>
      </c>
      <c r="C907" s="183">
        <v>339</v>
      </c>
      <c r="D907" s="183">
        <v>340</v>
      </c>
      <c r="E907" s="189">
        <f t="shared" si="16"/>
        <v>1.00294985250737</v>
      </c>
      <c r="F907" s="189"/>
    </row>
    <row r="908" ht="15" spans="1:6">
      <c r="A908" s="252" t="s">
        <v>1630</v>
      </c>
      <c r="B908" s="375" t="s">
        <v>1631</v>
      </c>
      <c r="C908" s="183">
        <v>1526</v>
      </c>
      <c r="D908" s="183">
        <v>1530</v>
      </c>
      <c r="E908" s="189">
        <f t="shared" si="16"/>
        <v>1.00262123197903</v>
      </c>
      <c r="F908" s="189"/>
    </row>
    <row r="909" ht="15" spans="1:6">
      <c r="A909" s="252" t="s">
        <v>1632</v>
      </c>
      <c r="B909" s="375" t="s">
        <v>1633</v>
      </c>
      <c r="C909" s="183">
        <v>39</v>
      </c>
      <c r="D909" s="183">
        <v>40</v>
      </c>
      <c r="E909" s="189">
        <f t="shared" si="16"/>
        <v>1.02564102564103</v>
      </c>
      <c r="F909" s="189"/>
    </row>
    <row r="910" ht="15" spans="1:6">
      <c r="A910" s="252" t="s">
        <v>1634</v>
      </c>
      <c r="B910" s="375" t="s">
        <v>1635</v>
      </c>
      <c r="C910" s="183">
        <v>266</v>
      </c>
      <c r="D910" s="183">
        <v>270</v>
      </c>
      <c r="E910" s="189">
        <f t="shared" si="16"/>
        <v>1.01503759398496</v>
      </c>
      <c r="F910" s="189"/>
    </row>
    <row r="911" ht="15" spans="1:6">
      <c r="A911" s="252" t="s">
        <v>1636</v>
      </c>
      <c r="B911" s="375" t="s">
        <v>1637</v>
      </c>
      <c r="C911" s="183">
        <v>0</v>
      </c>
      <c r="D911" s="183">
        <v>0</v>
      </c>
      <c r="E911" s="189" t="e">
        <f t="shared" si="16"/>
        <v>#DIV/0!</v>
      </c>
      <c r="F911" s="189"/>
    </row>
    <row r="912" ht="15" spans="1:6">
      <c r="A912" s="252" t="s">
        <v>1638</v>
      </c>
      <c r="B912" s="375" t="s">
        <v>1639</v>
      </c>
      <c r="C912" s="183">
        <v>0</v>
      </c>
      <c r="D912" s="183">
        <v>0</v>
      </c>
      <c r="E912" s="189" t="e">
        <f t="shared" si="16"/>
        <v>#DIV/0!</v>
      </c>
      <c r="F912" s="189"/>
    </row>
    <row r="913" ht="15" spans="1:6">
      <c r="A913" s="252" t="s">
        <v>1640</v>
      </c>
      <c r="B913" s="375" t="s">
        <v>1641</v>
      </c>
      <c r="C913" s="183">
        <v>0</v>
      </c>
      <c r="D913" s="183">
        <v>0</v>
      </c>
      <c r="E913" s="189" t="e">
        <f t="shared" si="16"/>
        <v>#DIV/0!</v>
      </c>
      <c r="F913" s="189"/>
    </row>
    <row r="914" ht="15" spans="1:6">
      <c r="A914" s="252" t="s">
        <v>1642</v>
      </c>
      <c r="B914" s="375" t="s">
        <v>1643</v>
      </c>
      <c r="C914" s="183">
        <v>285</v>
      </c>
      <c r="D914" s="183">
        <v>290</v>
      </c>
      <c r="E914" s="189">
        <f t="shared" si="16"/>
        <v>1.01754385964912</v>
      </c>
      <c r="F914" s="189"/>
    </row>
    <row r="915" ht="15" spans="1:6">
      <c r="A915" s="252" t="s">
        <v>1644</v>
      </c>
      <c r="B915" s="375" t="s">
        <v>1645</v>
      </c>
      <c r="C915" s="183">
        <v>0</v>
      </c>
      <c r="D915" s="183">
        <v>0</v>
      </c>
      <c r="E915" s="189" t="e">
        <f t="shared" si="16"/>
        <v>#DIV/0!</v>
      </c>
      <c r="F915" s="189"/>
    </row>
    <row r="916" ht="15" spans="1:6">
      <c r="A916" s="252" t="s">
        <v>1646</v>
      </c>
      <c r="B916" s="375" t="s">
        <v>1647</v>
      </c>
      <c r="C916" s="183">
        <v>92</v>
      </c>
      <c r="D916" s="183">
        <v>95</v>
      </c>
      <c r="E916" s="189">
        <f t="shared" si="16"/>
        <v>1.03260869565217</v>
      </c>
      <c r="F916" s="189"/>
    </row>
    <row r="917" ht="15" spans="1:6">
      <c r="A917" s="252" t="s">
        <v>1648</v>
      </c>
      <c r="B917" s="375" t="s">
        <v>1649</v>
      </c>
      <c r="C917" s="183">
        <v>0</v>
      </c>
      <c r="D917" s="183">
        <v>0</v>
      </c>
      <c r="E917" s="189" t="e">
        <f t="shared" si="16"/>
        <v>#DIV/0!</v>
      </c>
      <c r="F917" s="189"/>
    </row>
    <row r="918" ht="15" spans="1:6">
      <c r="A918" s="252" t="s">
        <v>1650</v>
      </c>
      <c r="B918" s="375" t="s">
        <v>1651</v>
      </c>
      <c r="C918" s="183">
        <v>368</v>
      </c>
      <c r="D918" s="183">
        <v>370</v>
      </c>
      <c r="E918" s="189">
        <f t="shared" si="16"/>
        <v>1.0054347826087</v>
      </c>
      <c r="F918" s="189"/>
    </row>
    <row r="919" ht="15" spans="1:6">
      <c r="A919" s="252" t="s">
        <v>1652</v>
      </c>
      <c r="B919" s="375" t="s">
        <v>1653</v>
      </c>
      <c r="C919" s="183">
        <v>28</v>
      </c>
      <c r="D919" s="183">
        <v>30</v>
      </c>
      <c r="E919" s="189">
        <f t="shared" si="16"/>
        <v>1.07142857142857</v>
      </c>
      <c r="F919" s="189"/>
    </row>
    <row r="920" ht="15" spans="1:6">
      <c r="A920" s="252" t="s">
        <v>1654</v>
      </c>
      <c r="B920" s="375" t="s">
        <v>1588</v>
      </c>
      <c r="C920" s="183">
        <v>0</v>
      </c>
      <c r="D920" s="183">
        <v>0</v>
      </c>
      <c r="E920" s="189" t="e">
        <f t="shared" si="16"/>
        <v>#DIV/0!</v>
      </c>
      <c r="F920" s="189"/>
    </row>
    <row r="921" ht="15" spans="1:6">
      <c r="A921" s="252" t="s">
        <v>1655</v>
      </c>
      <c r="B921" s="375" t="s">
        <v>1656</v>
      </c>
      <c r="C921" s="183">
        <v>0</v>
      </c>
      <c r="D921" s="183">
        <v>0</v>
      </c>
      <c r="E921" s="189" t="e">
        <f t="shared" si="16"/>
        <v>#DIV/0!</v>
      </c>
      <c r="F921" s="189"/>
    </row>
    <row r="922" ht="15" spans="1:6">
      <c r="A922" s="252" t="s">
        <v>1657</v>
      </c>
      <c r="B922" s="375" t="s">
        <v>1658</v>
      </c>
      <c r="C922" s="183">
        <v>1355</v>
      </c>
      <c r="D922" s="183">
        <v>1400</v>
      </c>
      <c r="E922" s="189">
        <f t="shared" si="16"/>
        <v>1.03321033210332</v>
      </c>
      <c r="F922" s="189"/>
    </row>
    <row r="923" ht="15" spans="1:6">
      <c r="A923" s="252" t="s">
        <v>1659</v>
      </c>
      <c r="B923" s="376" t="s">
        <v>1660</v>
      </c>
      <c r="C923" s="183">
        <v>12009</v>
      </c>
      <c r="D923" s="183">
        <v>12125</v>
      </c>
      <c r="E923" s="189">
        <f t="shared" si="16"/>
        <v>1.00965942210009</v>
      </c>
      <c r="F923" s="189"/>
    </row>
    <row r="924" ht="15" spans="1:6">
      <c r="A924" s="252" t="s">
        <v>1661</v>
      </c>
      <c r="B924" s="375" t="s">
        <v>69</v>
      </c>
      <c r="C924" s="183">
        <v>4129</v>
      </c>
      <c r="D924" s="183">
        <v>4200</v>
      </c>
      <c r="E924" s="189">
        <f t="shared" si="16"/>
        <v>1.01719544683943</v>
      </c>
      <c r="F924" s="189"/>
    </row>
    <row r="925" ht="15" spans="1:6">
      <c r="A925" s="252" t="s">
        <v>1662</v>
      </c>
      <c r="B925" s="375" t="s">
        <v>71</v>
      </c>
      <c r="C925" s="183">
        <v>47</v>
      </c>
      <c r="D925" s="183">
        <v>50</v>
      </c>
      <c r="E925" s="189">
        <f t="shared" si="16"/>
        <v>1.06382978723404</v>
      </c>
      <c r="F925" s="189"/>
    </row>
    <row r="926" ht="15" spans="1:6">
      <c r="A926" s="252" t="s">
        <v>1663</v>
      </c>
      <c r="B926" s="375" t="s">
        <v>73</v>
      </c>
      <c r="C926" s="183">
        <v>0</v>
      </c>
      <c r="D926" s="183">
        <v>0</v>
      </c>
      <c r="E926" s="189" t="e">
        <f t="shared" si="16"/>
        <v>#DIV/0!</v>
      </c>
      <c r="F926" s="189"/>
    </row>
    <row r="927" ht="15" spans="1:6">
      <c r="A927" s="252" t="s">
        <v>1664</v>
      </c>
      <c r="B927" s="375" t="s">
        <v>1665</v>
      </c>
      <c r="C927" s="183">
        <v>76</v>
      </c>
      <c r="D927" s="183">
        <v>77</v>
      </c>
      <c r="E927" s="189">
        <f t="shared" si="16"/>
        <v>1.01315789473684</v>
      </c>
      <c r="F927" s="189"/>
    </row>
    <row r="928" ht="15" spans="1:6">
      <c r="A928" s="252" t="s">
        <v>1666</v>
      </c>
      <c r="B928" s="375" t="s">
        <v>1667</v>
      </c>
      <c r="C928" s="183">
        <v>3189</v>
      </c>
      <c r="D928" s="183">
        <v>3200</v>
      </c>
      <c r="E928" s="189">
        <f t="shared" si="16"/>
        <v>1.00344935716526</v>
      </c>
      <c r="F928" s="189"/>
    </row>
    <row r="929" ht="15" spans="1:6">
      <c r="A929" s="252" t="s">
        <v>1668</v>
      </c>
      <c r="B929" s="375" t="s">
        <v>1669</v>
      </c>
      <c r="C929" s="183">
        <v>568</v>
      </c>
      <c r="D929" s="183">
        <v>570</v>
      </c>
      <c r="E929" s="189">
        <f t="shared" si="16"/>
        <v>1.00352112676056</v>
      </c>
      <c r="F929" s="189"/>
    </row>
    <row r="930" ht="15" spans="1:6">
      <c r="A930" s="252" t="s">
        <v>1670</v>
      </c>
      <c r="B930" s="375" t="s">
        <v>1671</v>
      </c>
      <c r="C930" s="183">
        <v>0</v>
      </c>
      <c r="D930" s="183">
        <v>0</v>
      </c>
      <c r="E930" s="189" t="e">
        <f t="shared" si="16"/>
        <v>#DIV/0!</v>
      </c>
      <c r="F930" s="189"/>
    </row>
    <row r="931" ht="15" spans="1:6">
      <c r="A931" s="252" t="s">
        <v>1672</v>
      </c>
      <c r="B931" s="375" t="s">
        <v>1673</v>
      </c>
      <c r="C931" s="183">
        <v>0</v>
      </c>
      <c r="D931" s="183">
        <v>0</v>
      </c>
      <c r="E931" s="189" t="e">
        <f t="shared" si="16"/>
        <v>#DIV/0!</v>
      </c>
      <c r="F931" s="189"/>
    </row>
    <row r="932" ht="15" spans="1:6">
      <c r="A932" s="252" t="s">
        <v>1674</v>
      </c>
      <c r="B932" s="375" t="s">
        <v>1675</v>
      </c>
      <c r="C932" s="183">
        <v>0</v>
      </c>
      <c r="D932" s="183">
        <v>0</v>
      </c>
      <c r="E932" s="189" t="e">
        <f t="shared" si="16"/>
        <v>#DIV/0!</v>
      </c>
      <c r="F932" s="189"/>
    </row>
    <row r="933" ht="15" spans="1:6">
      <c r="A933" s="252" t="s">
        <v>1676</v>
      </c>
      <c r="B933" s="375" t="s">
        <v>1677</v>
      </c>
      <c r="C933" s="183">
        <v>129</v>
      </c>
      <c r="D933" s="183">
        <v>130</v>
      </c>
      <c r="E933" s="189">
        <f t="shared" si="16"/>
        <v>1.0077519379845</v>
      </c>
      <c r="F933" s="189"/>
    </row>
    <row r="934" ht="15" spans="1:6">
      <c r="A934" s="252" t="s">
        <v>1678</v>
      </c>
      <c r="B934" s="375" t="s">
        <v>1679</v>
      </c>
      <c r="C934" s="183">
        <v>91</v>
      </c>
      <c r="D934" s="183">
        <v>95</v>
      </c>
      <c r="E934" s="189">
        <f t="shared" si="16"/>
        <v>1.04395604395604</v>
      </c>
      <c r="F934" s="189"/>
    </row>
    <row r="935" ht="15" spans="1:6">
      <c r="A935" s="252" t="s">
        <v>1680</v>
      </c>
      <c r="B935" s="375" t="s">
        <v>1681</v>
      </c>
      <c r="C935" s="183">
        <v>0</v>
      </c>
      <c r="D935" s="183">
        <v>0</v>
      </c>
      <c r="E935" s="189" t="e">
        <f t="shared" si="16"/>
        <v>#DIV/0!</v>
      </c>
      <c r="F935" s="189"/>
    </row>
    <row r="936" ht="15" spans="1:6">
      <c r="A936" s="252" t="s">
        <v>1682</v>
      </c>
      <c r="B936" s="375" t="s">
        <v>1683</v>
      </c>
      <c r="C936" s="183">
        <v>12</v>
      </c>
      <c r="D936" s="183">
        <v>12</v>
      </c>
      <c r="E936" s="189">
        <f t="shared" si="16"/>
        <v>1</v>
      </c>
      <c r="F936" s="189"/>
    </row>
    <row r="937" ht="15" spans="1:6">
      <c r="A937" s="252" t="s">
        <v>1684</v>
      </c>
      <c r="B937" s="375" t="s">
        <v>1685</v>
      </c>
      <c r="C937" s="183">
        <v>91</v>
      </c>
      <c r="D937" s="183">
        <v>94</v>
      </c>
      <c r="E937" s="189">
        <f t="shared" si="16"/>
        <v>1.03296703296703</v>
      </c>
      <c r="F937" s="189"/>
    </row>
    <row r="938" ht="15" spans="1:6">
      <c r="A938" s="252" t="s">
        <v>1686</v>
      </c>
      <c r="B938" s="375" t="s">
        <v>1687</v>
      </c>
      <c r="C938" s="183">
        <v>328</v>
      </c>
      <c r="D938" s="183">
        <v>330</v>
      </c>
      <c r="E938" s="189">
        <f t="shared" si="16"/>
        <v>1.00609756097561</v>
      </c>
      <c r="F938" s="189"/>
    </row>
    <row r="939" ht="15" spans="1:6">
      <c r="A939" s="252" t="s">
        <v>1688</v>
      </c>
      <c r="B939" s="375" t="s">
        <v>1689</v>
      </c>
      <c r="C939" s="183">
        <v>1009</v>
      </c>
      <c r="D939" s="183">
        <v>1010</v>
      </c>
      <c r="E939" s="189">
        <f t="shared" si="16"/>
        <v>1.0009910802775</v>
      </c>
      <c r="F939" s="189"/>
    </row>
    <row r="940" ht="15" spans="1:6">
      <c r="A940" s="252" t="s">
        <v>1690</v>
      </c>
      <c r="B940" s="375" t="s">
        <v>1691</v>
      </c>
      <c r="C940" s="183">
        <v>0</v>
      </c>
      <c r="D940" s="183">
        <v>0</v>
      </c>
      <c r="E940" s="189" t="e">
        <f t="shared" si="16"/>
        <v>#DIV/0!</v>
      </c>
      <c r="F940" s="189"/>
    </row>
    <row r="941" ht="15" spans="1:6">
      <c r="A941" s="252" t="s">
        <v>1692</v>
      </c>
      <c r="B941" s="375" t="s">
        <v>1693</v>
      </c>
      <c r="C941" s="183">
        <v>0</v>
      </c>
      <c r="D941" s="183">
        <v>0</v>
      </c>
      <c r="E941" s="189" t="e">
        <f t="shared" si="16"/>
        <v>#DIV/0!</v>
      </c>
      <c r="F941" s="189"/>
    </row>
    <row r="942" ht="15" spans="1:6">
      <c r="A942" s="252" t="s">
        <v>1694</v>
      </c>
      <c r="B942" s="375" t="s">
        <v>1695</v>
      </c>
      <c r="C942" s="183">
        <v>572</v>
      </c>
      <c r="D942" s="183">
        <v>578</v>
      </c>
      <c r="E942" s="189">
        <f t="shared" si="16"/>
        <v>1.01048951048951</v>
      </c>
      <c r="F942" s="189"/>
    </row>
    <row r="943" ht="15" spans="1:6">
      <c r="A943" s="252" t="s">
        <v>1696</v>
      </c>
      <c r="B943" s="375" t="s">
        <v>1697</v>
      </c>
      <c r="C943" s="183">
        <v>286</v>
      </c>
      <c r="D943" s="183">
        <v>290</v>
      </c>
      <c r="E943" s="189">
        <f t="shared" si="16"/>
        <v>1.01398601398601</v>
      </c>
      <c r="F943" s="189"/>
    </row>
    <row r="944" ht="15" spans="1:6">
      <c r="A944" s="252" t="s">
        <v>1698</v>
      </c>
      <c r="B944" s="375" t="s">
        <v>1699</v>
      </c>
      <c r="C944" s="183">
        <v>1132</v>
      </c>
      <c r="D944" s="183">
        <v>1135</v>
      </c>
      <c r="E944" s="189">
        <f t="shared" si="16"/>
        <v>1.00265017667845</v>
      </c>
      <c r="F944" s="189"/>
    </row>
    <row r="945" ht="15" spans="1:6">
      <c r="A945" s="252" t="s">
        <v>1700</v>
      </c>
      <c r="B945" s="375" t="s">
        <v>1645</v>
      </c>
      <c r="C945" s="183">
        <v>0</v>
      </c>
      <c r="D945" s="183">
        <v>0</v>
      </c>
      <c r="E945" s="189" t="e">
        <f t="shared" si="16"/>
        <v>#DIV/0!</v>
      </c>
      <c r="F945" s="189"/>
    </row>
    <row r="946" ht="15" spans="1:6">
      <c r="A946" s="252" t="s">
        <v>1701</v>
      </c>
      <c r="B946" s="375" t="s">
        <v>1702</v>
      </c>
      <c r="C946" s="183">
        <v>46</v>
      </c>
      <c r="D946" s="183">
        <v>46</v>
      </c>
      <c r="E946" s="189">
        <f t="shared" si="16"/>
        <v>1</v>
      </c>
      <c r="F946" s="189"/>
    </row>
    <row r="947" ht="15" spans="1:6">
      <c r="A947" s="252" t="s">
        <v>1703</v>
      </c>
      <c r="B947" s="375" t="s">
        <v>1704</v>
      </c>
      <c r="C947" s="183">
        <v>78</v>
      </c>
      <c r="D947" s="183">
        <v>78</v>
      </c>
      <c r="E947" s="189">
        <f t="shared" si="16"/>
        <v>1</v>
      </c>
      <c r="F947" s="189"/>
    </row>
    <row r="948" ht="15" spans="1:6">
      <c r="A948" s="252" t="s">
        <v>1705</v>
      </c>
      <c r="B948" s="375" t="s">
        <v>1706</v>
      </c>
      <c r="C948" s="183">
        <v>0</v>
      </c>
      <c r="D948" s="183">
        <v>0</v>
      </c>
      <c r="E948" s="189" t="e">
        <f t="shared" si="16"/>
        <v>#DIV/0!</v>
      </c>
      <c r="F948" s="189"/>
    </row>
    <row r="949" ht="15" spans="1:6">
      <c r="A949" s="252" t="s">
        <v>1707</v>
      </c>
      <c r="B949" s="375" t="s">
        <v>1708</v>
      </c>
      <c r="C949" s="183">
        <v>0</v>
      </c>
      <c r="D949" s="183">
        <v>0</v>
      </c>
      <c r="E949" s="189" t="e">
        <f t="shared" si="16"/>
        <v>#DIV/0!</v>
      </c>
      <c r="F949" s="189"/>
    </row>
    <row r="950" ht="15" spans="1:6">
      <c r="A950" s="252" t="s">
        <v>1709</v>
      </c>
      <c r="B950" s="375" t="s">
        <v>1710</v>
      </c>
      <c r="C950" s="183">
        <v>226</v>
      </c>
      <c r="D950" s="183">
        <v>230</v>
      </c>
      <c r="E950" s="189">
        <f t="shared" si="16"/>
        <v>1.01769911504425</v>
      </c>
      <c r="F950" s="189"/>
    </row>
    <row r="951" ht="15" spans="1:6">
      <c r="A951" s="252" t="s">
        <v>1711</v>
      </c>
      <c r="B951" s="378" t="s">
        <v>1712</v>
      </c>
      <c r="C951" s="183">
        <v>13353</v>
      </c>
      <c r="D951" s="183">
        <v>14505</v>
      </c>
      <c r="E951" s="189">
        <f t="shared" si="16"/>
        <v>1.08627274769715</v>
      </c>
      <c r="F951" s="189"/>
    </row>
    <row r="952" ht="15" spans="1:6">
      <c r="A952" s="252" t="s">
        <v>1713</v>
      </c>
      <c r="B952" s="375" t="s">
        <v>1714</v>
      </c>
      <c r="C952" s="183">
        <v>0</v>
      </c>
      <c r="D952" s="183">
        <v>0</v>
      </c>
      <c r="E952" s="189" t="e">
        <f t="shared" si="16"/>
        <v>#DIV/0!</v>
      </c>
      <c r="F952" s="189"/>
    </row>
    <row r="953" ht="15" spans="1:6">
      <c r="A953" s="252" t="s">
        <v>1715</v>
      </c>
      <c r="B953" s="375" t="s">
        <v>1716</v>
      </c>
      <c r="C953" s="183">
        <v>1559</v>
      </c>
      <c r="D953" s="183">
        <v>1560</v>
      </c>
      <c r="E953" s="189">
        <f t="shared" si="16"/>
        <v>1.00064143681847</v>
      </c>
      <c r="F953" s="189"/>
    </row>
    <row r="954" ht="15" spans="1:6">
      <c r="A954" s="252" t="s">
        <v>1717</v>
      </c>
      <c r="B954" s="375" t="s">
        <v>1718</v>
      </c>
      <c r="C954" s="183">
        <v>742</v>
      </c>
      <c r="D954" s="183">
        <v>745</v>
      </c>
      <c r="E954" s="189">
        <f t="shared" si="16"/>
        <v>1.00404312668464</v>
      </c>
      <c r="F954" s="189"/>
    </row>
    <row r="955" ht="15" spans="1:6">
      <c r="A955" s="252" t="s">
        <v>1719</v>
      </c>
      <c r="B955" s="375" t="s">
        <v>1720</v>
      </c>
      <c r="C955" s="183">
        <v>0</v>
      </c>
      <c r="D955" s="183">
        <v>0</v>
      </c>
      <c r="E955" s="189" t="e">
        <f t="shared" si="16"/>
        <v>#DIV/0!</v>
      </c>
      <c r="F955" s="189"/>
    </row>
    <row r="956" ht="15" spans="1:6">
      <c r="A956" s="252" t="s">
        <v>1721</v>
      </c>
      <c r="B956" s="373" t="s">
        <v>1722</v>
      </c>
      <c r="C956" s="183">
        <v>0</v>
      </c>
      <c r="D956" s="183">
        <v>0</v>
      </c>
      <c r="E956" s="189" t="e">
        <f t="shared" si="16"/>
        <v>#DIV/0!</v>
      </c>
      <c r="F956" s="189"/>
    </row>
    <row r="957" ht="15" spans="1:6">
      <c r="A957" s="252" t="s">
        <v>1723</v>
      </c>
      <c r="B957" s="373" t="s">
        <v>1724</v>
      </c>
      <c r="C957" s="183">
        <v>11052</v>
      </c>
      <c r="D957" s="183">
        <v>12200</v>
      </c>
      <c r="E957" s="189">
        <f t="shared" si="16"/>
        <v>1.10387260224394</v>
      </c>
      <c r="F957" s="189"/>
    </row>
    <row r="958" ht="15" spans="1:6">
      <c r="A958" s="252" t="s">
        <v>1725</v>
      </c>
      <c r="B958" s="376" t="s">
        <v>1726</v>
      </c>
      <c r="C958" s="183">
        <f>8125+C960</f>
        <v>8470</v>
      </c>
      <c r="D958" s="183">
        <v>8130</v>
      </c>
      <c r="E958" s="189">
        <f t="shared" si="16"/>
        <v>0.959858323494687</v>
      </c>
      <c r="F958" s="189"/>
    </row>
    <row r="959" ht="15" spans="1:6">
      <c r="A959" s="252" t="s">
        <v>1727</v>
      </c>
      <c r="B959" s="374" t="s">
        <v>1728</v>
      </c>
      <c r="C959" s="183">
        <v>1348</v>
      </c>
      <c r="D959" s="183">
        <v>1350</v>
      </c>
      <c r="E959" s="189">
        <f t="shared" si="16"/>
        <v>1.00148367952522</v>
      </c>
      <c r="F959" s="189"/>
    </row>
    <row r="960" ht="15" spans="1:6">
      <c r="A960" s="252" t="s">
        <v>1729</v>
      </c>
      <c r="B960" s="374" t="s">
        <v>1730</v>
      </c>
      <c r="C960" s="183">
        <v>345</v>
      </c>
      <c r="D960" s="183">
        <v>0</v>
      </c>
      <c r="E960" s="189"/>
      <c r="F960" s="189"/>
    </row>
    <row r="961" ht="15" spans="1:6">
      <c r="A961" s="252" t="s">
        <v>1731</v>
      </c>
      <c r="B961" s="374" t="s">
        <v>1732</v>
      </c>
      <c r="C961" s="183">
        <v>5044</v>
      </c>
      <c r="D961" s="183">
        <v>5044</v>
      </c>
      <c r="E961" s="189">
        <f t="shared" ref="E961:E968" si="17">D961/C961</f>
        <v>1</v>
      </c>
      <c r="F961" s="189"/>
    </row>
    <row r="962" ht="15" spans="1:6">
      <c r="A962" s="252" t="s">
        <v>1733</v>
      </c>
      <c r="B962" s="374" t="s">
        <v>1734</v>
      </c>
      <c r="C962" s="183">
        <v>0</v>
      </c>
      <c r="D962" s="183">
        <v>0</v>
      </c>
      <c r="E962" s="189" t="e">
        <f t="shared" si="17"/>
        <v>#DIV/0!</v>
      </c>
      <c r="F962" s="189"/>
    </row>
    <row r="963" ht="15" spans="1:6">
      <c r="A963" s="252" t="s">
        <v>1735</v>
      </c>
      <c r="B963" s="374" t="s">
        <v>1736</v>
      </c>
      <c r="C963" s="183">
        <v>106</v>
      </c>
      <c r="D963" s="183">
        <v>106</v>
      </c>
      <c r="E963" s="189">
        <f t="shared" si="17"/>
        <v>1</v>
      </c>
      <c r="F963" s="189"/>
    </row>
    <row r="964" ht="15" spans="1:6">
      <c r="A964" s="252" t="s">
        <v>1737</v>
      </c>
      <c r="B964" s="374" t="s">
        <v>1738</v>
      </c>
      <c r="C964" s="183">
        <v>1627</v>
      </c>
      <c r="D964" s="183">
        <v>1630</v>
      </c>
      <c r="E964" s="189">
        <f t="shared" si="17"/>
        <v>1.00184388444991</v>
      </c>
      <c r="F964" s="189"/>
    </row>
    <row r="965" ht="15" spans="1:6">
      <c r="A965" s="252" t="s">
        <v>1739</v>
      </c>
      <c r="B965" s="376" t="s">
        <v>1740</v>
      </c>
      <c r="C965" s="183">
        <v>5076</v>
      </c>
      <c r="D965" s="183">
        <v>5090</v>
      </c>
      <c r="E965" s="189">
        <f t="shared" si="17"/>
        <v>1.00275807722616</v>
      </c>
      <c r="F965" s="189"/>
    </row>
    <row r="966" ht="15" spans="1:6">
      <c r="A966" s="252" t="s">
        <v>1741</v>
      </c>
      <c r="B966" s="375" t="s">
        <v>1742</v>
      </c>
      <c r="C966" s="183">
        <v>0</v>
      </c>
      <c r="D966" s="183">
        <v>0</v>
      </c>
      <c r="E966" s="189" t="e">
        <f t="shared" si="17"/>
        <v>#DIV/0!</v>
      </c>
      <c r="F966" s="189"/>
    </row>
    <row r="967" ht="15" spans="1:6">
      <c r="A967" s="252" t="s">
        <v>1743</v>
      </c>
      <c r="B967" s="375" t="s">
        <v>1744</v>
      </c>
      <c r="C967" s="183">
        <v>4315</v>
      </c>
      <c r="D967" s="183">
        <v>4320</v>
      </c>
      <c r="E967" s="189">
        <f t="shared" si="17"/>
        <v>1.00115874855156</v>
      </c>
      <c r="F967" s="189"/>
    </row>
    <row r="968" ht="15" spans="1:6">
      <c r="A968" s="252" t="s">
        <v>1745</v>
      </c>
      <c r="B968" s="375" t="s">
        <v>1746</v>
      </c>
      <c r="C968" s="183">
        <v>713</v>
      </c>
      <c r="D968" s="183">
        <v>720</v>
      </c>
      <c r="E968" s="189">
        <f t="shared" si="17"/>
        <v>1.00981767180926</v>
      </c>
      <c r="F968" s="189"/>
    </row>
    <row r="969" ht="15" spans="1:6">
      <c r="A969" s="252" t="s">
        <v>1747</v>
      </c>
      <c r="B969" s="375" t="s">
        <v>1748</v>
      </c>
      <c r="C969" s="183">
        <v>0</v>
      </c>
      <c r="D969" s="183">
        <v>0</v>
      </c>
      <c r="E969" s="189" t="e">
        <f t="shared" ref="E969:E1032" si="18">D969/C969</f>
        <v>#DIV/0!</v>
      </c>
      <c r="F969" s="189"/>
    </row>
    <row r="970" ht="15" spans="1:6">
      <c r="A970" s="252" t="s">
        <v>1749</v>
      </c>
      <c r="B970" s="375" t="s">
        <v>1750</v>
      </c>
      <c r="C970" s="183">
        <v>48</v>
      </c>
      <c r="D970" s="183">
        <v>50</v>
      </c>
      <c r="E970" s="189">
        <f t="shared" si="18"/>
        <v>1.04166666666667</v>
      </c>
      <c r="F970" s="189"/>
    </row>
    <row r="971" ht="15" spans="1:6">
      <c r="A971" s="252" t="s">
        <v>1751</v>
      </c>
      <c r="B971" s="376" t="s">
        <v>1752</v>
      </c>
      <c r="C971" s="183">
        <v>3026</v>
      </c>
      <c r="D971" s="183">
        <v>3030</v>
      </c>
      <c r="E971" s="189">
        <f t="shared" si="18"/>
        <v>1.00132187706543</v>
      </c>
      <c r="F971" s="189"/>
    </row>
    <row r="972" ht="15" spans="1:6">
      <c r="A972" s="252" t="s">
        <v>1753</v>
      </c>
      <c r="B972" s="374" t="s">
        <v>1754</v>
      </c>
      <c r="C972" s="183">
        <v>0</v>
      </c>
      <c r="D972" s="183">
        <v>0</v>
      </c>
      <c r="E972" s="189" t="e">
        <f t="shared" si="18"/>
        <v>#DIV/0!</v>
      </c>
      <c r="F972" s="189"/>
    </row>
    <row r="973" ht="15" spans="1:6">
      <c r="A973" s="252" t="s">
        <v>1755</v>
      </c>
      <c r="B973" s="374" t="s">
        <v>1756</v>
      </c>
      <c r="C973" s="183">
        <v>3026</v>
      </c>
      <c r="D973" s="183">
        <v>3030</v>
      </c>
      <c r="E973" s="189">
        <f t="shared" si="18"/>
        <v>1.00132187706543</v>
      </c>
      <c r="F973" s="189"/>
    </row>
    <row r="974" ht="15" spans="1:6">
      <c r="A974" s="252" t="s">
        <v>1757</v>
      </c>
      <c r="B974" s="376" t="s">
        <v>1758</v>
      </c>
      <c r="C974" s="183">
        <v>3166</v>
      </c>
      <c r="D974" s="183">
        <v>3200</v>
      </c>
      <c r="E974" s="189">
        <f t="shared" si="18"/>
        <v>1.01073910296905</v>
      </c>
      <c r="F974" s="189"/>
    </row>
    <row r="975" ht="15" spans="1:6">
      <c r="A975" s="252" t="s">
        <v>1759</v>
      </c>
      <c r="B975" s="374" t="s">
        <v>1760</v>
      </c>
      <c r="C975" s="183">
        <v>0</v>
      </c>
      <c r="D975" s="183">
        <v>0</v>
      </c>
      <c r="E975" s="189" t="e">
        <f t="shared" si="18"/>
        <v>#DIV/0!</v>
      </c>
      <c r="F975" s="189"/>
    </row>
    <row r="976" ht="15" spans="1:6">
      <c r="A976" s="252" t="s">
        <v>1761</v>
      </c>
      <c r="B976" s="374" t="s">
        <v>1762</v>
      </c>
      <c r="C976" s="183">
        <v>3166</v>
      </c>
      <c r="D976" s="183">
        <v>3200</v>
      </c>
      <c r="E976" s="189">
        <f t="shared" si="18"/>
        <v>1.01073910296905</v>
      </c>
      <c r="F976" s="189"/>
    </row>
    <row r="977" ht="15" spans="1:6">
      <c r="A977" s="252" t="s">
        <v>1763</v>
      </c>
      <c r="B977" s="379" t="s">
        <v>1764</v>
      </c>
      <c r="C977" s="183">
        <v>11868</v>
      </c>
      <c r="D977" s="183">
        <v>11895</v>
      </c>
      <c r="E977" s="189">
        <f t="shared" si="18"/>
        <v>1.00227502527806</v>
      </c>
      <c r="F977" s="189"/>
    </row>
    <row r="978" ht="15" spans="1:6">
      <c r="A978" s="252" t="s">
        <v>1765</v>
      </c>
      <c r="B978" s="374" t="s">
        <v>1766</v>
      </c>
      <c r="C978" s="183">
        <v>8958</v>
      </c>
      <c r="D978" s="183">
        <v>8975</v>
      </c>
      <c r="E978" s="189">
        <f t="shared" si="18"/>
        <v>1.00189774503237</v>
      </c>
      <c r="F978" s="189"/>
    </row>
    <row r="979" ht="15" spans="1:6">
      <c r="A979" s="252" t="s">
        <v>1767</v>
      </c>
      <c r="B979" s="375" t="s">
        <v>69</v>
      </c>
      <c r="C979" s="183">
        <v>1788</v>
      </c>
      <c r="D979" s="183">
        <v>1790</v>
      </c>
      <c r="E979" s="189">
        <f t="shared" si="18"/>
        <v>1.00111856823266</v>
      </c>
      <c r="F979" s="189"/>
    </row>
    <row r="980" ht="15" spans="1:6">
      <c r="A980" s="252" t="s">
        <v>1768</v>
      </c>
      <c r="B980" s="375" t="s">
        <v>71</v>
      </c>
      <c r="C980" s="183">
        <v>402</v>
      </c>
      <c r="D980" s="183">
        <v>405</v>
      </c>
      <c r="E980" s="189">
        <f t="shared" si="18"/>
        <v>1.00746268656716</v>
      </c>
      <c r="F980" s="189"/>
    </row>
    <row r="981" ht="15" spans="1:6">
      <c r="A981" s="252" t="s">
        <v>1769</v>
      </c>
      <c r="B981" s="375" t="s">
        <v>73</v>
      </c>
      <c r="C981" s="183">
        <v>20</v>
      </c>
      <c r="D981" s="183">
        <v>20</v>
      </c>
      <c r="E981" s="189">
        <f t="shared" si="18"/>
        <v>1</v>
      </c>
      <c r="F981" s="189"/>
    </row>
    <row r="982" ht="15" spans="1:6">
      <c r="A982" s="252" t="s">
        <v>1770</v>
      </c>
      <c r="B982" s="375" t="s">
        <v>1771</v>
      </c>
      <c r="C982" s="183">
        <v>2559</v>
      </c>
      <c r="D982" s="183">
        <v>2560</v>
      </c>
      <c r="E982" s="189">
        <f t="shared" si="18"/>
        <v>1.00039077764752</v>
      </c>
      <c r="F982" s="189"/>
    </row>
    <row r="983" ht="15" spans="1:6">
      <c r="A983" s="252" t="s">
        <v>1772</v>
      </c>
      <c r="B983" s="375" t="s">
        <v>1773</v>
      </c>
      <c r="C983" s="183">
        <v>2368</v>
      </c>
      <c r="D983" s="183">
        <v>2370</v>
      </c>
      <c r="E983" s="189">
        <f t="shared" si="18"/>
        <v>1.00084459459459</v>
      </c>
      <c r="F983" s="189"/>
    </row>
    <row r="984" ht="15" spans="1:6">
      <c r="A984" s="252" t="s">
        <v>1774</v>
      </c>
      <c r="B984" s="375" t="s">
        <v>1775</v>
      </c>
      <c r="C984" s="183">
        <v>0</v>
      </c>
      <c r="D984" s="183">
        <v>0</v>
      </c>
      <c r="E984" s="189" t="e">
        <f t="shared" si="18"/>
        <v>#DIV/0!</v>
      </c>
      <c r="F984" s="189"/>
    </row>
    <row r="985" ht="15" spans="1:6">
      <c r="A985" s="252" t="s">
        <v>1776</v>
      </c>
      <c r="B985" s="375" t="s">
        <v>1777</v>
      </c>
      <c r="C985" s="183">
        <v>385</v>
      </c>
      <c r="D985" s="183">
        <v>390</v>
      </c>
      <c r="E985" s="189">
        <f t="shared" si="18"/>
        <v>1.01298701298701</v>
      </c>
      <c r="F985" s="189"/>
    </row>
    <row r="986" ht="15" spans="1:6">
      <c r="A986" s="252" t="s">
        <v>1778</v>
      </c>
      <c r="B986" s="375" t="s">
        <v>1779</v>
      </c>
      <c r="C986" s="183">
        <v>714</v>
      </c>
      <c r="D986" s="183">
        <v>715</v>
      </c>
      <c r="E986" s="189">
        <f t="shared" si="18"/>
        <v>1.00140056022409</v>
      </c>
      <c r="F986" s="189"/>
    </row>
    <row r="987" ht="15" spans="1:6">
      <c r="A987" s="252" t="s">
        <v>1780</v>
      </c>
      <c r="B987" s="375" t="s">
        <v>1781</v>
      </c>
      <c r="C987" s="183">
        <v>4</v>
      </c>
      <c r="D987" s="183">
        <v>4</v>
      </c>
      <c r="E987" s="189">
        <f t="shared" si="18"/>
        <v>1</v>
      </c>
      <c r="F987" s="189"/>
    </row>
    <row r="988" ht="15" spans="1:6">
      <c r="A988" s="252" t="s">
        <v>1782</v>
      </c>
      <c r="B988" s="375" t="s">
        <v>1783</v>
      </c>
      <c r="C988" s="183">
        <v>0</v>
      </c>
      <c r="D988" s="183">
        <v>0</v>
      </c>
      <c r="E988" s="189" t="e">
        <f t="shared" si="18"/>
        <v>#DIV/0!</v>
      </c>
      <c r="F988" s="189"/>
    </row>
    <row r="989" ht="15" spans="1:6">
      <c r="A989" s="252" t="s">
        <v>1784</v>
      </c>
      <c r="B989" s="375" t="s">
        <v>1785</v>
      </c>
      <c r="C989" s="183">
        <v>30</v>
      </c>
      <c r="D989" s="183">
        <v>31</v>
      </c>
      <c r="E989" s="189">
        <f t="shared" si="18"/>
        <v>1.03333333333333</v>
      </c>
      <c r="F989" s="189"/>
    </row>
    <row r="990" ht="15" spans="1:6">
      <c r="A990" s="252" t="s">
        <v>1786</v>
      </c>
      <c r="B990" s="375" t="s">
        <v>1787</v>
      </c>
      <c r="C990" s="183">
        <v>0</v>
      </c>
      <c r="D990" s="183">
        <v>0</v>
      </c>
      <c r="E990" s="189" t="e">
        <f t="shared" si="18"/>
        <v>#DIV/0!</v>
      </c>
      <c r="F990" s="189"/>
    </row>
    <row r="991" ht="15" spans="1:6">
      <c r="A991" s="252" t="s">
        <v>1788</v>
      </c>
      <c r="B991" s="375" t="s">
        <v>1789</v>
      </c>
      <c r="C991" s="183">
        <v>0</v>
      </c>
      <c r="D991" s="183">
        <v>0</v>
      </c>
      <c r="E991" s="189" t="e">
        <f t="shared" si="18"/>
        <v>#DIV/0!</v>
      </c>
      <c r="F991" s="189"/>
    </row>
    <row r="992" ht="15" spans="1:6">
      <c r="A992" s="252" t="s">
        <v>1790</v>
      </c>
      <c r="B992" s="375" t="s">
        <v>1791</v>
      </c>
      <c r="C992" s="183">
        <v>0</v>
      </c>
      <c r="D992" s="183">
        <v>0</v>
      </c>
      <c r="E992" s="189" t="e">
        <f t="shared" si="18"/>
        <v>#DIV/0!</v>
      </c>
      <c r="F992" s="189"/>
    </row>
    <row r="993" ht="15" spans="1:6">
      <c r="A993" s="252" t="s">
        <v>1792</v>
      </c>
      <c r="B993" s="375" t="s">
        <v>1793</v>
      </c>
      <c r="C993" s="183">
        <v>0</v>
      </c>
      <c r="D993" s="183">
        <v>0</v>
      </c>
      <c r="E993" s="189" t="e">
        <f t="shared" si="18"/>
        <v>#DIV/0!</v>
      </c>
      <c r="F993" s="189"/>
    </row>
    <row r="994" ht="15" spans="1:6">
      <c r="A994" s="252" t="s">
        <v>1794</v>
      </c>
      <c r="B994" s="375" t="s">
        <v>1795</v>
      </c>
      <c r="C994" s="183">
        <v>0</v>
      </c>
      <c r="D994" s="183">
        <v>0</v>
      </c>
      <c r="E994" s="189" t="e">
        <f t="shared" si="18"/>
        <v>#DIV/0!</v>
      </c>
      <c r="F994" s="189"/>
    </row>
    <row r="995" ht="15" spans="1:6">
      <c r="A995" s="252" t="s">
        <v>1796</v>
      </c>
      <c r="B995" s="375" t="s">
        <v>1797</v>
      </c>
      <c r="C995" s="183">
        <v>0</v>
      </c>
      <c r="D995" s="183">
        <v>0</v>
      </c>
      <c r="E995" s="189" t="e">
        <f t="shared" si="18"/>
        <v>#DIV/0!</v>
      </c>
      <c r="F995" s="189"/>
    </row>
    <row r="996" ht="15" spans="1:6">
      <c r="A996" s="252" t="s">
        <v>1798</v>
      </c>
      <c r="B996" s="375" t="s">
        <v>1799</v>
      </c>
      <c r="C996" s="183">
        <v>0</v>
      </c>
      <c r="D996" s="183">
        <v>0</v>
      </c>
      <c r="E996" s="189" t="e">
        <f t="shared" si="18"/>
        <v>#DIV/0!</v>
      </c>
      <c r="F996" s="189"/>
    </row>
    <row r="997" ht="15" spans="1:6">
      <c r="A997" s="252" t="s">
        <v>1800</v>
      </c>
      <c r="B997" s="375" t="s">
        <v>1801</v>
      </c>
      <c r="C997" s="183">
        <v>0</v>
      </c>
      <c r="D997" s="183">
        <v>0</v>
      </c>
      <c r="E997" s="189" t="e">
        <f t="shared" si="18"/>
        <v>#DIV/0!</v>
      </c>
      <c r="F997" s="189"/>
    </row>
    <row r="998" ht="15" spans="1:6">
      <c r="A998" s="252" t="s">
        <v>1802</v>
      </c>
      <c r="B998" s="375" t="s">
        <v>1803</v>
      </c>
      <c r="C998" s="183">
        <v>688</v>
      </c>
      <c r="D998" s="183">
        <v>690</v>
      </c>
      <c r="E998" s="189">
        <f t="shared" si="18"/>
        <v>1.00290697674419</v>
      </c>
      <c r="F998" s="189"/>
    </row>
    <row r="999" ht="15" spans="1:6">
      <c r="A999" s="252" t="s">
        <v>1804</v>
      </c>
      <c r="B999" s="374" t="s">
        <v>1805</v>
      </c>
      <c r="C999" s="183">
        <v>106</v>
      </c>
      <c r="D999" s="183">
        <v>110</v>
      </c>
      <c r="E999" s="189">
        <f t="shared" si="18"/>
        <v>1.0377358490566</v>
      </c>
      <c r="F999" s="189"/>
    </row>
    <row r="1000" ht="15" spans="1:6">
      <c r="A1000" s="252" t="s">
        <v>1806</v>
      </c>
      <c r="B1000" s="374" t="s">
        <v>69</v>
      </c>
      <c r="C1000" s="183">
        <v>0</v>
      </c>
      <c r="D1000" s="183">
        <v>0</v>
      </c>
      <c r="E1000" s="189" t="e">
        <f t="shared" si="18"/>
        <v>#DIV/0!</v>
      </c>
      <c r="F1000" s="189"/>
    </row>
    <row r="1001" ht="15" spans="1:6">
      <c r="A1001" s="252" t="s">
        <v>1807</v>
      </c>
      <c r="B1001" s="374" t="s">
        <v>71</v>
      </c>
      <c r="C1001" s="183">
        <v>0</v>
      </c>
      <c r="D1001" s="183">
        <v>0</v>
      </c>
      <c r="E1001" s="189" t="e">
        <f t="shared" si="18"/>
        <v>#DIV/0!</v>
      </c>
      <c r="F1001" s="189"/>
    </row>
    <row r="1002" ht="15" spans="1:6">
      <c r="A1002" s="252" t="s">
        <v>1808</v>
      </c>
      <c r="B1002" s="374" t="s">
        <v>73</v>
      </c>
      <c r="C1002" s="183">
        <v>0</v>
      </c>
      <c r="D1002" s="183">
        <v>0</v>
      </c>
      <c r="E1002" s="189" t="e">
        <f t="shared" si="18"/>
        <v>#DIV/0!</v>
      </c>
      <c r="F1002" s="189"/>
    </row>
    <row r="1003" ht="15" spans="1:6">
      <c r="A1003" s="252" t="s">
        <v>1809</v>
      </c>
      <c r="B1003" s="374" t="s">
        <v>1810</v>
      </c>
      <c r="C1003" s="183">
        <v>0</v>
      </c>
      <c r="D1003" s="183">
        <v>0</v>
      </c>
      <c r="E1003" s="189" t="e">
        <f t="shared" si="18"/>
        <v>#DIV/0!</v>
      </c>
      <c r="F1003" s="189"/>
    </row>
    <row r="1004" ht="15" spans="1:6">
      <c r="A1004" s="252" t="s">
        <v>1811</v>
      </c>
      <c r="B1004" s="374" t="s">
        <v>1812</v>
      </c>
      <c r="C1004" s="183">
        <v>0</v>
      </c>
      <c r="D1004" s="183">
        <v>0</v>
      </c>
      <c r="E1004" s="189" t="e">
        <f t="shared" si="18"/>
        <v>#DIV/0!</v>
      </c>
      <c r="F1004" s="189"/>
    </row>
    <row r="1005" ht="15" spans="1:6">
      <c r="A1005" s="252" t="s">
        <v>1813</v>
      </c>
      <c r="B1005" s="374" t="s">
        <v>1814</v>
      </c>
      <c r="C1005" s="183">
        <v>106</v>
      </c>
      <c r="D1005" s="183">
        <v>110</v>
      </c>
      <c r="E1005" s="189">
        <f t="shared" si="18"/>
        <v>1.0377358490566</v>
      </c>
      <c r="F1005" s="189"/>
    </row>
    <row r="1006" ht="15" spans="1:6">
      <c r="A1006" s="252" t="s">
        <v>1815</v>
      </c>
      <c r="B1006" s="374" t="s">
        <v>1816</v>
      </c>
      <c r="C1006" s="183">
        <v>0</v>
      </c>
      <c r="D1006" s="183">
        <v>0</v>
      </c>
      <c r="E1006" s="189" t="e">
        <f t="shared" si="18"/>
        <v>#DIV/0!</v>
      </c>
      <c r="F1006" s="189"/>
    </row>
    <row r="1007" ht="15" spans="1:6">
      <c r="A1007" s="252" t="s">
        <v>1817</v>
      </c>
      <c r="B1007" s="374" t="s">
        <v>1818</v>
      </c>
      <c r="C1007" s="183">
        <v>0</v>
      </c>
      <c r="D1007" s="183">
        <v>0</v>
      </c>
      <c r="E1007" s="189" t="e">
        <f t="shared" si="18"/>
        <v>#DIV/0!</v>
      </c>
      <c r="F1007" s="189"/>
    </row>
    <row r="1008" ht="15" spans="1:6">
      <c r="A1008" s="252" t="s">
        <v>1819</v>
      </c>
      <c r="B1008" s="374" t="s">
        <v>1820</v>
      </c>
      <c r="C1008" s="183">
        <v>0</v>
      </c>
      <c r="D1008" s="183">
        <v>0</v>
      </c>
      <c r="E1008" s="189" t="e">
        <f t="shared" si="18"/>
        <v>#DIV/0!</v>
      </c>
      <c r="F1008" s="189"/>
    </row>
    <row r="1009" ht="15" spans="1:6">
      <c r="A1009" s="252" t="s">
        <v>1821</v>
      </c>
      <c r="B1009" s="374" t="s">
        <v>1822</v>
      </c>
      <c r="C1009" s="183">
        <v>0</v>
      </c>
      <c r="D1009" s="183">
        <v>0</v>
      </c>
      <c r="E1009" s="189" t="e">
        <f t="shared" si="18"/>
        <v>#DIV/0!</v>
      </c>
      <c r="F1009" s="189"/>
    </row>
    <row r="1010" ht="15" spans="1:6">
      <c r="A1010" s="252" t="s">
        <v>1823</v>
      </c>
      <c r="B1010" s="374" t="s">
        <v>69</v>
      </c>
      <c r="C1010" s="183">
        <v>0</v>
      </c>
      <c r="D1010" s="183">
        <v>0</v>
      </c>
      <c r="E1010" s="189" t="e">
        <f t="shared" si="18"/>
        <v>#DIV/0!</v>
      </c>
      <c r="F1010" s="189"/>
    </row>
    <row r="1011" ht="15" spans="1:6">
      <c r="A1011" s="252" t="s">
        <v>1824</v>
      </c>
      <c r="B1011" s="374" t="s">
        <v>71</v>
      </c>
      <c r="C1011" s="183">
        <v>0</v>
      </c>
      <c r="D1011" s="183">
        <v>0</v>
      </c>
      <c r="E1011" s="189" t="e">
        <f t="shared" si="18"/>
        <v>#DIV/0!</v>
      </c>
      <c r="F1011" s="189"/>
    </row>
    <row r="1012" ht="15" spans="1:6">
      <c r="A1012" s="252" t="s">
        <v>1825</v>
      </c>
      <c r="B1012" s="374" t="s">
        <v>73</v>
      </c>
      <c r="C1012" s="183">
        <v>0</v>
      </c>
      <c r="D1012" s="183">
        <v>0</v>
      </c>
      <c r="E1012" s="189" t="e">
        <f t="shared" si="18"/>
        <v>#DIV/0!</v>
      </c>
      <c r="F1012" s="189"/>
    </row>
    <row r="1013" ht="15" spans="1:6">
      <c r="A1013" s="252" t="s">
        <v>1826</v>
      </c>
      <c r="B1013" s="374" t="s">
        <v>1827</v>
      </c>
      <c r="C1013" s="183">
        <v>0</v>
      </c>
      <c r="D1013" s="183">
        <v>0</v>
      </c>
      <c r="E1013" s="189" t="e">
        <f t="shared" si="18"/>
        <v>#DIV/0!</v>
      </c>
      <c r="F1013" s="189"/>
    </row>
    <row r="1014" ht="15" spans="1:6">
      <c r="A1014" s="252" t="s">
        <v>1828</v>
      </c>
      <c r="B1014" s="374" t="s">
        <v>1829</v>
      </c>
      <c r="C1014" s="183">
        <v>0</v>
      </c>
      <c r="D1014" s="183">
        <v>0</v>
      </c>
      <c r="E1014" s="189" t="e">
        <f t="shared" si="18"/>
        <v>#DIV/0!</v>
      </c>
      <c r="F1014" s="189"/>
    </row>
    <row r="1015" ht="15" spans="1:6">
      <c r="A1015" s="252" t="s">
        <v>1830</v>
      </c>
      <c r="B1015" s="374" t="s">
        <v>1831</v>
      </c>
      <c r="C1015" s="183">
        <v>0</v>
      </c>
      <c r="D1015" s="183">
        <v>0</v>
      </c>
      <c r="E1015" s="189" t="e">
        <f t="shared" si="18"/>
        <v>#DIV/0!</v>
      </c>
      <c r="F1015" s="189"/>
    </row>
    <row r="1016" ht="15" spans="1:6">
      <c r="A1016" s="252" t="s">
        <v>1832</v>
      </c>
      <c r="B1016" s="374" t="s">
        <v>1833</v>
      </c>
      <c r="C1016" s="183">
        <v>0</v>
      </c>
      <c r="D1016" s="183">
        <v>0</v>
      </c>
      <c r="E1016" s="189" t="e">
        <f t="shared" si="18"/>
        <v>#DIV/0!</v>
      </c>
      <c r="F1016" s="189"/>
    </row>
    <row r="1017" ht="15" spans="1:6">
      <c r="A1017" s="252" t="s">
        <v>1834</v>
      </c>
      <c r="B1017" s="374" t="s">
        <v>1835</v>
      </c>
      <c r="C1017" s="183">
        <v>0</v>
      </c>
      <c r="D1017" s="183">
        <v>0</v>
      </c>
      <c r="E1017" s="189" t="e">
        <f t="shared" si="18"/>
        <v>#DIV/0!</v>
      </c>
      <c r="F1017" s="189"/>
    </row>
    <row r="1018" ht="15" spans="1:6">
      <c r="A1018" s="252" t="s">
        <v>1836</v>
      </c>
      <c r="B1018" s="374" t="s">
        <v>1837</v>
      </c>
      <c r="C1018" s="183">
        <v>0</v>
      </c>
      <c r="D1018" s="183">
        <v>0</v>
      </c>
      <c r="E1018" s="189" t="e">
        <f t="shared" si="18"/>
        <v>#DIV/0!</v>
      </c>
      <c r="F1018" s="189"/>
    </row>
    <row r="1019" ht="15" spans="1:6">
      <c r="A1019" s="252" t="s">
        <v>1838</v>
      </c>
      <c r="B1019" s="380" t="s">
        <v>1839</v>
      </c>
      <c r="C1019" s="183">
        <v>0</v>
      </c>
      <c r="D1019" s="183">
        <v>0</v>
      </c>
      <c r="E1019" s="189" t="e">
        <f t="shared" si="18"/>
        <v>#DIV/0!</v>
      </c>
      <c r="F1019" s="189"/>
    </row>
    <row r="1020" ht="15" spans="1:6">
      <c r="A1020" s="252" t="s">
        <v>1840</v>
      </c>
      <c r="B1020" s="380" t="s">
        <v>69</v>
      </c>
      <c r="C1020" s="183">
        <v>0</v>
      </c>
      <c r="D1020" s="183">
        <v>0</v>
      </c>
      <c r="E1020" s="189" t="e">
        <f t="shared" si="18"/>
        <v>#DIV/0!</v>
      </c>
      <c r="F1020" s="189"/>
    </row>
    <row r="1021" ht="15" spans="1:6">
      <c r="A1021" s="252" t="s">
        <v>1841</v>
      </c>
      <c r="B1021" s="380" t="s">
        <v>71</v>
      </c>
      <c r="C1021" s="183">
        <v>0</v>
      </c>
      <c r="D1021" s="183">
        <v>0</v>
      </c>
      <c r="E1021" s="189" t="e">
        <f t="shared" si="18"/>
        <v>#DIV/0!</v>
      </c>
      <c r="F1021" s="189"/>
    </row>
    <row r="1022" ht="15" spans="1:6">
      <c r="A1022" s="252" t="s">
        <v>1842</v>
      </c>
      <c r="B1022" s="380" t="s">
        <v>73</v>
      </c>
      <c r="C1022" s="183">
        <v>0</v>
      </c>
      <c r="D1022" s="183">
        <v>0</v>
      </c>
      <c r="E1022" s="189" t="e">
        <f t="shared" si="18"/>
        <v>#DIV/0!</v>
      </c>
      <c r="F1022" s="189"/>
    </row>
    <row r="1023" ht="15" spans="1:6">
      <c r="A1023" s="252" t="s">
        <v>1843</v>
      </c>
      <c r="B1023" s="380" t="s">
        <v>1818</v>
      </c>
      <c r="C1023" s="183">
        <v>0</v>
      </c>
      <c r="D1023" s="183">
        <v>0</v>
      </c>
      <c r="E1023" s="189" t="e">
        <f t="shared" si="18"/>
        <v>#DIV/0!</v>
      </c>
      <c r="F1023" s="189"/>
    </row>
    <row r="1024" ht="15" spans="1:6">
      <c r="A1024" s="252" t="s">
        <v>1844</v>
      </c>
      <c r="B1024" s="380" t="s">
        <v>1845</v>
      </c>
      <c r="C1024" s="183">
        <v>0</v>
      </c>
      <c r="D1024" s="183">
        <v>0</v>
      </c>
      <c r="E1024" s="189" t="e">
        <f t="shared" si="18"/>
        <v>#DIV/0!</v>
      </c>
      <c r="F1024" s="189"/>
    </row>
    <row r="1025" ht="15" spans="1:6">
      <c r="A1025" s="252" t="s">
        <v>1846</v>
      </c>
      <c r="B1025" s="380" t="s">
        <v>1847</v>
      </c>
      <c r="C1025" s="183">
        <v>0</v>
      </c>
      <c r="D1025" s="183">
        <v>0</v>
      </c>
      <c r="E1025" s="189" t="e">
        <f t="shared" si="18"/>
        <v>#DIV/0!</v>
      </c>
      <c r="F1025" s="189"/>
    </row>
    <row r="1026" ht="15" spans="1:6">
      <c r="A1026" s="252" t="s">
        <v>1848</v>
      </c>
      <c r="B1026" s="380" t="s">
        <v>1849</v>
      </c>
      <c r="C1026" s="183">
        <v>2804</v>
      </c>
      <c r="D1026" s="183">
        <v>2810</v>
      </c>
      <c r="E1026" s="189">
        <f t="shared" si="18"/>
        <v>1.00213980028531</v>
      </c>
      <c r="F1026" s="189"/>
    </row>
    <row r="1027" ht="15" spans="1:6">
      <c r="A1027" s="252" t="s">
        <v>1850</v>
      </c>
      <c r="B1027" s="380" t="s">
        <v>1851</v>
      </c>
      <c r="C1027" s="183">
        <v>1655</v>
      </c>
      <c r="D1027" s="183">
        <v>1660</v>
      </c>
      <c r="E1027" s="189">
        <f t="shared" si="18"/>
        <v>1.00302114803625</v>
      </c>
      <c r="F1027" s="189"/>
    </row>
    <row r="1028" ht="15" spans="1:6">
      <c r="A1028" s="252" t="s">
        <v>1852</v>
      </c>
      <c r="B1028" s="380" t="s">
        <v>1853</v>
      </c>
      <c r="C1028" s="183">
        <v>1149</v>
      </c>
      <c r="D1028" s="183">
        <v>1150</v>
      </c>
      <c r="E1028" s="189">
        <f t="shared" si="18"/>
        <v>1.00087032201915</v>
      </c>
      <c r="F1028" s="189"/>
    </row>
    <row r="1029" ht="15" spans="1:6">
      <c r="A1029" s="252" t="s">
        <v>1854</v>
      </c>
      <c r="B1029" s="374" t="s">
        <v>1855</v>
      </c>
      <c r="C1029" s="183">
        <v>380</v>
      </c>
      <c r="D1029" s="183">
        <v>387</v>
      </c>
      <c r="E1029" s="189">
        <f t="shared" si="18"/>
        <v>1.01842105263158</v>
      </c>
      <c r="F1029" s="189"/>
    </row>
    <row r="1030" ht="15" spans="1:6">
      <c r="A1030" s="252" t="s">
        <v>1856</v>
      </c>
      <c r="B1030" s="374" t="s">
        <v>1857</v>
      </c>
      <c r="C1030" s="183">
        <v>0</v>
      </c>
      <c r="D1030" s="183">
        <v>0</v>
      </c>
      <c r="E1030" s="189" t="e">
        <f t="shared" si="18"/>
        <v>#DIV/0!</v>
      </c>
      <c r="F1030" s="189"/>
    </row>
    <row r="1031" ht="15" spans="1:6">
      <c r="A1031" s="252" t="s">
        <v>1858</v>
      </c>
      <c r="B1031" s="374" t="s">
        <v>69</v>
      </c>
      <c r="C1031" s="183">
        <v>0</v>
      </c>
      <c r="D1031" s="183">
        <v>0</v>
      </c>
      <c r="E1031" s="189" t="e">
        <f t="shared" si="18"/>
        <v>#DIV/0!</v>
      </c>
      <c r="F1031" s="189"/>
    </row>
    <row r="1032" ht="15" spans="1:6">
      <c r="A1032" s="252" t="s">
        <v>1859</v>
      </c>
      <c r="B1032" s="374" t="s">
        <v>71</v>
      </c>
      <c r="C1032" s="183">
        <v>0</v>
      </c>
      <c r="D1032" s="183">
        <v>0</v>
      </c>
      <c r="E1032" s="189" t="e">
        <f t="shared" si="18"/>
        <v>#DIV/0!</v>
      </c>
      <c r="F1032" s="189"/>
    </row>
    <row r="1033" ht="15" spans="1:6">
      <c r="A1033" s="252" t="s">
        <v>1860</v>
      </c>
      <c r="B1033" s="374" t="s">
        <v>73</v>
      </c>
      <c r="C1033" s="183">
        <v>0</v>
      </c>
      <c r="D1033" s="183">
        <v>0</v>
      </c>
      <c r="E1033" s="189" t="e">
        <f t="shared" ref="E1033:E1096" si="19">D1033/C1033</f>
        <v>#DIV/0!</v>
      </c>
      <c r="F1033" s="189"/>
    </row>
    <row r="1034" ht="15" spans="1:6">
      <c r="A1034" s="252" t="s">
        <v>1861</v>
      </c>
      <c r="B1034" s="374" t="s">
        <v>1862</v>
      </c>
      <c r="C1034" s="183">
        <v>0</v>
      </c>
      <c r="D1034" s="183">
        <v>0</v>
      </c>
      <c r="E1034" s="189" t="e">
        <f t="shared" si="19"/>
        <v>#DIV/0!</v>
      </c>
      <c r="F1034" s="189"/>
    </row>
    <row r="1035" ht="15" spans="1:6">
      <c r="A1035" s="252" t="s">
        <v>1863</v>
      </c>
      <c r="B1035" s="374" t="s">
        <v>1864</v>
      </c>
      <c r="C1035" s="183">
        <v>0</v>
      </c>
      <c r="D1035" s="183">
        <v>0</v>
      </c>
      <c r="E1035" s="189" t="e">
        <f t="shared" si="19"/>
        <v>#DIV/0!</v>
      </c>
      <c r="F1035" s="189"/>
    </row>
    <row r="1036" ht="15" spans="1:6">
      <c r="A1036" s="252" t="s">
        <v>1865</v>
      </c>
      <c r="B1036" s="374" t="s">
        <v>1866</v>
      </c>
      <c r="C1036" s="183">
        <v>0</v>
      </c>
      <c r="D1036" s="183">
        <v>0</v>
      </c>
      <c r="E1036" s="189" t="e">
        <f t="shared" si="19"/>
        <v>#DIV/0!</v>
      </c>
      <c r="F1036" s="189"/>
    </row>
    <row r="1037" ht="15" spans="1:6">
      <c r="A1037" s="252" t="s">
        <v>1867</v>
      </c>
      <c r="B1037" s="374" t="s">
        <v>1868</v>
      </c>
      <c r="C1037" s="183">
        <v>0</v>
      </c>
      <c r="D1037" s="183">
        <v>0</v>
      </c>
      <c r="E1037" s="189" t="e">
        <f t="shared" si="19"/>
        <v>#DIV/0!</v>
      </c>
      <c r="F1037" s="189"/>
    </row>
    <row r="1038" ht="15" spans="1:6">
      <c r="A1038" s="252" t="s">
        <v>1869</v>
      </c>
      <c r="B1038" s="374" t="s">
        <v>1870</v>
      </c>
      <c r="C1038" s="183">
        <v>0</v>
      </c>
      <c r="D1038" s="183">
        <v>0</v>
      </c>
      <c r="E1038" s="189" t="e">
        <f t="shared" si="19"/>
        <v>#DIV/0!</v>
      </c>
      <c r="F1038" s="189"/>
    </row>
    <row r="1039" ht="15" spans="1:6">
      <c r="A1039" s="252" t="s">
        <v>1871</v>
      </c>
      <c r="B1039" s="374" t="s">
        <v>1872</v>
      </c>
      <c r="C1039" s="183">
        <v>0</v>
      </c>
      <c r="D1039" s="183">
        <v>0</v>
      </c>
      <c r="E1039" s="189" t="e">
        <f t="shared" si="19"/>
        <v>#DIV/0!</v>
      </c>
      <c r="F1039" s="189"/>
    </row>
    <row r="1040" ht="15" spans="1:6">
      <c r="A1040" s="252" t="s">
        <v>1873</v>
      </c>
      <c r="B1040" s="374" t="s">
        <v>1874</v>
      </c>
      <c r="C1040" s="183">
        <v>201</v>
      </c>
      <c r="D1040" s="183">
        <v>205</v>
      </c>
      <c r="E1040" s="189">
        <f t="shared" si="19"/>
        <v>1.01990049751244</v>
      </c>
      <c r="F1040" s="189"/>
    </row>
    <row r="1041" ht="15" spans="1:6">
      <c r="A1041" s="252" t="s">
        <v>1875</v>
      </c>
      <c r="B1041" s="374" t="s">
        <v>69</v>
      </c>
      <c r="C1041" s="183">
        <v>0</v>
      </c>
      <c r="D1041" s="183">
        <v>0</v>
      </c>
      <c r="E1041" s="189" t="e">
        <f t="shared" si="19"/>
        <v>#DIV/0!</v>
      </c>
      <c r="F1041" s="189"/>
    </row>
    <row r="1042" ht="15" spans="1:6">
      <c r="A1042" s="252" t="s">
        <v>1876</v>
      </c>
      <c r="B1042" s="374" t="s">
        <v>71</v>
      </c>
      <c r="C1042" s="183">
        <v>0</v>
      </c>
      <c r="D1042" s="183">
        <v>0</v>
      </c>
      <c r="E1042" s="189" t="e">
        <f t="shared" si="19"/>
        <v>#DIV/0!</v>
      </c>
      <c r="F1042" s="189"/>
    </row>
    <row r="1043" ht="15" spans="1:6">
      <c r="A1043" s="252" t="s">
        <v>1877</v>
      </c>
      <c r="B1043" s="374" t="s">
        <v>73</v>
      </c>
      <c r="C1043" s="183">
        <v>0</v>
      </c>
      <c r="D1043" s="183">
        <v>0</v>
      </c>
      <c r="E1043" s="189" t="e">
        <f t="shared" si="19"/>
        <v>#DIV/0!</v>
      </c>
      <c r="F1043" s="189"/>
    </row>
    <row r="1044" ht="15" spans="1:6">
      <c r="A1044" s="252" t="s">
        <v>1878</v>
      </c>
      <c r="B1044" s="374" t="s">
        <v>1879</v>
      </c>
      <c r="C1044" s="183">
        <v>0</v>
      </c>
      <c r="D1044" s="183">
        <v>0</v>
      </c>
      <c r="E1044" s="189" t="e">
        <f t="shared" si="19"/>
        <v>#DIV/0!</v>
      </c>
      <c r="F1044" s="189"/>
    </row>
    <row r="1045" ht="15" spans="1:6">
      <c r="A1045" s="252" t="s">
        <v>1880</v>
      </c>
      <c r="B1045" s="374" t="s">
        <v>1881</v>
      </c>
      <c r="C1045" s="183">
        <v>0</v>
      </c>
      <c r="D1045" s="183">
        <v>0</v>
      </c>
      <c r="E1045" s="189" t="e">
        <f t="shared" si="19"/>
        <v>#DIV/0!</v>
      </c>
      <c r="F1045" s="189"/>
    </row>
    <row r="1046" ht="15" spans="1:6">
      <c r="A1046" s="252" t="s">
        <v>1882</v>
      </c>
      <c r="B1046" s="374" t="s">
        <v>1883</v>
      </c>
      <c r="C1046" s="183">
        <v>0</v>
      </c>
      <c r="D1046" s="183">
        <v>0</v>
      </c>
      <c r="E1046" s="189" t="e">
        <f t="shared" si="19"/>
        <v>#DIV/0!</v>
      </c>
      <c r="F1046" s="189"/>
    </row>
    <row r="1047" ht="15" spans="1:6">
      <c r="A1047" s="252" t="s">
        <v>1884</v>
      </c>
      <c r="B1047" s="374" t="s">
        <v>1885</v>
      </c>
      <c r="C1047" s="183">
        <v>0</v>
      </c>
      <c r="D1047" s="183">
        <v>0</v>
      </c>
      <c r="E1047" s="189" t="e">
        <f t="shared" si="19"/>
        <v>#DIV/0!</v>
      </c>
      <c r="F1047" s="189"/>
    </row>
    <row r="1048" ht="15" spans="1:6">
      <c r="A1048" s="252" t="s">
        <v>1886</v>
      </c>
      <c r="B1048" s="374" t="s">
        <v>1887</v>
      </c>
      <c r="C1048" s="183">
        <v>0</v>
      </c>
      <c r="D1048" s="183">
        <v>0</v>
      </c>
      <c r="E1048" s="189" t="e">
        <f t="shared" si="19"/>
        <v>#DIV/0!</v>
      </c>
      <c r="F1048" s="189"/>
    </row>
    <row r="1049" ht="15" spans="1:6">
      <c r="A1049" s="252" t="s">
        <v>1888</v>
      </c>
      <c r="B1049" s="374" t="s">
        <v>1889</v>
      </c>
      <c r="C1049" s="183">
        <v>0</v>
      </c>
      <c r="D1049" s="183">
        <v>0</v>
      </c>
      <c r="E1049" s="189" t="e">
        <f t="shared" si="19"/>
        <v>#DIV/0!</v>
      </c>
      <c r="F1049" s="189"/>
    </row>
    <row r="1050" ht="15" spans="1:6">
      <c r="A1050" s="252" t="s">
        <v>1890</v>
      </c>
      <c r="B1050" s="374" t="s">
        <v>1891</v>
      </c>
      <c r="C1050" s="183">
        <v>0</v>
      </c>
      <c r="D1050" s="183">
        <v>0</v>
      </c>
      <c r="E1050" s="189" t="e">
        <f t="shared" si="19"/>
        <v>#DIV/0!</v>
      </c>
      <c r="F1050" s="189"/>
    </row>
    <row r="1051" ht="15" spans="1:6">
      <c r="A1051" s="252" t="s">
        <v>1892</v>
      </c>
      <c r="B1051" s="374" t="s">
        <v>1893</v>
      </c>
      <c r="C1051" s="183">
        <v>0</v>
      </c>
      <c r="D1051" s="183">
        <v>0</v>
      </c>
      <c r="E1051" s="189" t="e">
        <f t="shared" si="19"/>
        <v>#DIV/0!</v>
      </c>
      <c r="F1051" s="189"/>
    </row>
    <row r="1052" ht="15" spans="1:6">
      <c r="A1052" s="252" t="s">
        <v>1894</v>
      </c>
      <c r="B1052" s="374" t="s">
        <v>1895</v>
      </c>
      <c r="C1052" s="183">
        <v>0</v>
      </c>
      <c r="D1052" s="183">
        <v>0</v>
      </c>
      <c r="E1052" s="189" t="e">
        <f t="shared" si="19"/>
        <v>#DIV/0!</v>
      </c>
      <c r="F1052" s="189"/>
    </row>
    <row r="1053" ht="15" spans="1:6">
      <c r="A1053" s="252" t="s">
        <v>1896</v>
      </c>
      <c r="B1053" s="374" t="s">
        <v>1897</v>
      </c>
      <c r="C1053" s="183">
        <v>0</v>
      </c>
      <c r="D1053" s="183">
        <v>0</v>
      </c>
      <c r="E1053" s="189" t="e">
        <f t="shared" si="19"/>
        <v>#DIV/0!</v>
      </c>
      <c r="F1053" s="189"/>
    </row>
    <row r="1054" ht="15" spans="1:6">
      <c r="A1054" s="252" t="s">
        <v>1898</v>
      </c>
      <c r="B1054" s="374" t="s">
        <v>1899</v>
      </c>
      <c r="C1054" s="183">
        <v>0</v>
      </c>
      <c r="D1054" s="183">
        <v>0</v>
      </c>
      <c r="E1054" s="189" t="e">
        <f t="shared" si="19"/>
        <v>#DIV/0!</v>
      </c>
      <c r="F1054" s="189"/>
    </row>
    <row r="1055" ht="15" spans="1:6">
      <c r="A1055" s="252" t="s">
        <v>1900</v>
      </c>
      <c r="B1055" s="374" t="s">
        <v>1901</v>
      </c>
      <c r="C1055" s="183">
        <v>201</v>
      </c>
      <c r="D1055" s="183">
        <v>205</v>
      </c>
      <c r="E1055" s="189">
        <f t="shared" si="19"/>
        <v>1.01990049751244</v>
      </c>
      <c r="F1055" s="189"/>
    </row>
    <row r="1056" ht="15" spans="1:6">
      <c r="A1056" s="252" t="s">
        <v>1902</v>
      </c>
      <c r="B1056" s="374" t="s">
        <v>1903</v>
      </c>
      <c r="C1056" s="183">
        <v>0</v>
      </c>
      <c r="D1056" s="183">
        <v>0</v>
      </c>
      <c r="E1056" s="189" t="e">
        <f t="shared" si="19"/>
        <v>#DIV/0!</v>
      </c>
      <c r="F1056" s="189"/>
    </row>
    <row r="1057" ht="15" spans="1:6">
      <c r="A1057" s="252" t="s">
        <v>1904</v>
      </c>
      <c r="B1057" s="374" t="s">
        <v>69</v>
      </c>
      <c r="C1057" s="183">
        <v>0</v>
      </c>
      <c r="D1057" s="183">
        <v>0</v>
      </c>
      <c r="E1057" s="189" t="e">
        <f t="shared" si="19"/>
        <v>#DIV/0!</v>
      </c>
      <c r="F1057" s="189"/>
    </row>
    <row r="1058" ht="15" spans="1:6">
      <c r="A1058" s="252" t="s">
        <v>1905</v>
      </c>
      <c r="B1058" s="374" t="s">
        <v>71</v>
      </c>
      <c r="C1058" s="183">
        <v>0</v>
      </c>
      <c r="D1058" s="183">
        <v>0</v>
      </c>
      <c r="E1058" s="189" t="e">
        <f t="shared" si="19"/>
        <v>#DIV/0!</v>
      </c>
      <c r="F1058" s="189"/>
    </row>
    <row r="1059" ht="15" spans="1:6">
      <c r="A1059" s="252" t="s">
        <v>1906</v>
      </c>
      <c r="B1059" s="374" t="s">
        <v>73</v>
      </c>
      <c r="C1059" s="183">
        <v>0</v>
      </c>
      <c r="D1059" s="183">
        <v>0</v>
      </c>
      <c r="E1059" s="189" t="e">
        <f t="shared" si="19"/>
        <v>#DIV/0!</v>
      </c>
      <c r="F1059" s="189"/>
    </row>
    <row r="1060" ht="15" spans="1:6">
      <c r="A1060" s="252" t="s">
        <v>1907</v>
      </c>
      <c r="B1060" s="374" t="s">
        <v>1908</v>
      </c>
      <c r="C1060" s="183">
        <v>0</v>
      </c>
      <c r="D1060" s="183">
        <v>0</v>
      </c>
      <c r="E1060" s="189" t="e">
        <f t="shared" si="19"/>
        <v>#DIV/0!</v>
      </c>
      <c r="F1060" s="189"/>
    </row>
    <row r="1061" ht="15" spans="1:6">
      <c r="A1061" s="252" t="s">
        <v>1909</v>
      </c>
      <c r="B1061" s="374" t="s">
        <v>1910</v>
      </c>
      <c r="C1061" s="183">
        <v>75</v>
      </c>
      <c r="D1061" s="183">
        <v>75</v>
      </c>
      <c r="E1061" s="189">
        <f t="shared" si="19"/>
        <v>1</v>
      </c>
      <c r="F1061" s="189"/>
    </row>
    <row r="1062" ht="15" spans="1:6">
      <c r="A1062" s="252" t="s">
        <v>1911</v>
      </c>
      <c r="B1062" s="374" t="s">
        <v>69</v>
      </c>
      <c r="C1062" s="183">
        <v>0</v>
      </c>
      <c r="D1062" s="183">
        <v>0</v>
      </c>
      <c r="E1062" s="189" t="e">
        <f t="shared" si="19"/>
        <v>#DIV/0!</v>
      </c>
      <c r="F1062" s="189"/>
    </row>
    <row r="1063" ht="15" spans="1:6">
      <c r="A1063" s="252" t="s">
        <v>1912</v>
      </c>
      <c r="B1063" s="374" t="s">
        <v>71</v>
      </c>
      <c r="C1063" s="183">
        <v>0</v>
      </c>
      <c r="D1063" s="183">
        <v>0</v>
      </c>
      <c r="E1063" s="189" t="e">
        <f t="shared" si="19"/>
        <v>#DIV/0!</v>
      </c>
      <c r="F1063" s="189"/>
    </row>
    <row r="1064" ht="15" spans="1:6">
      <c r="A1064" s="252" t="s">
        <v>1913</v>
      </c>
      <c r="B1064" s="374" t="s">
        <v>73</v>
      </c>
      <c r="C1064" s="183">
        <v>0</v>
      </c>
      <c r="D1064" s="183">
        <v>0</v>
      </c>
      <c r="E1064" s="189" t="e">
        <f t="shared" si="19"/>
        <v>#DIV/0!</v>
      </c>
      <c r="F1064" s="189"/>
    </row>
    <row r="1065" ht="15" spans="1:6">
      <c r="A1065" s="252" t="s">
        <v>1914</v>
      </c>
      <c r="B1065" s="374" t="s">
        <v>1915</v>
      </c>
      <c r="C1065" s="183">
        <v>0</v>
      </c>
      <c r="D1065" s="183">
        <v>0</v>
      </c>
      <c r="E1065" s="189" t="e">
        <f t="shared" si="19"/>
        <v>#DIV/0!</v>
      </c>
      <c r="F1065" s="189"/>
    </row>
    <row r="1066" ht="15" spans="1:6">
      <c r="A1066" s="252" t="s">
        <v>1916</v>
      </c>
      <c r="B1066" s="374" t="s">
        <v>1917</v>
      </c>
      <c r="C1066" s="183">
        <v>0</v>
      </c>
      <c r="D1066" s="183">
        <v>0</v>
      </c>
      <c r="E1066" s="189" t="e">
        <f t="shared" si="19"/>
        <v>#DIV/0!</v>
      </c>
      <c r="F1066" s="189"/>
    </row>
    <row r="1067" ht="15" spans="1:6">
      <c r="A1067" s="252" t="s">
        <v>1918</v>
      </c>
      <c r="B1067" s="374" t="s">
        <v>1919</v>
      </c>
      <c r="C1067" s="183">
        <v>0</v>
      </c>
      <c r="D1067" s="183">
        <v>0</v>
      </c>
      <c r="E1067" s="189" t="e">
        <f t="shared" si="19"/>
        <v>#DIV/0!</v>
      </c>
      <c r="F1067" s="189"/>
    </row>
    <row r="1068" ht="15" spans="1:6">
      <c r="A1068" s="252" t="s">
        <v>1920</v>
      </c>
      <c r="B1068" s="374" t="s">
        <v>1921</v>
      </c>
      <c r="C1068" s="183">
        <v>0</v>
      </c>
      <c r="D1068" s="183">
        <v>0</v>
      </c>
      <c r="E1068" s="189" t="e">
        <f t="shared" si="19"/>
        <v>#DIV/0!</v>
      </c>
      <c r="F1068" s="189"/>
    </row>
    <row r="1069" ht="15" spans="1:6">
      <c r="A1069" s="252" t="s">
        <v>1922</v>
      </c>
      <c r="B1069" s="374" t="s">
        <v>1923</v>
      </c>
      <c r="C1069" s="183">
        <v>0</v>
      </c>
      <c r="D1069" s="183">
        <v>0</v>
      </c>
      <c r="E1069" s="189" t="e">
        <f t="shared" si="19"/>
        <v>#DIV/0!</v>
      </c>
      <c r="F1069" s="189"/>
    </row>
    <row r="1070" ht="15" spans="1:6">
      <c r="A1070" s="252" t="s">
        <v>1924</v>
      </c>
      <c r="B1070" s="374" t="s">
        <v>87</v>
      </c>
      <c r="C1070" s="183">
        <v>0</v>
      </c>
      <c r="D1070" s="183">
        <v>0</v>
      </c>
      <c r="E1070" s="189" t="e">
        <f t="shared" si="19"/>
        <v>#DIV/0!</v>
      </c>
      <c r="F1070" s="189"/>
    </row>
    <row r="1071" ht="15" spans="1:6">
      <c r="A1071" s="252" t="s">
        <v>1925</v>
      </c>
      <c r="B1071" s="374" t="s">
        <v>1926</v>
      </c>
      <c r="C1071" s="183">
        <v>75</v>
      </c>
      <c r="D1071" s="183">
        <v>75</v>
      </c>
      <c r="E1071" s="189">
        <f t="shared" si="19"/>
        <v>1</v>
      </c>
      <c r="F1071" s="189"/>
    </row>
    <row r="1072" ht="15" spans="1:6">
      <c r="A1072" s="252" t="s">
        <v>1927</v>
      </c>
      <c r="B1072" s="374" t="s">
        <v>1928</v>
      </c>
      <c r="C1072" s="183">
        <v>0</v>
      </c>
      <c r="D1072" s="183">
        <v>0</v>
      </c>
      <c r="E1072" s="189" t="e">
        <f t="shared" si="19"/>
        <v>#DIV/0!</v>
      </c>
      <c r="F1072" s="189"/>
    </row>
    <row r="1073" ht="15" spans="1:6">
      <c r="A1073" s="252" t="s">
        <v>1929</v>
      </c>
      <c r="B1073" s="374" t="s">
        <v>69</v>
      </c>
      <c r="C1073" s="183">
        <v>0</v>
      </c>
      <c r="D1073" s="183">
        <v>0</v>
      </c>
      <c r="E1073" s="189" t="e">
        <f t="shared" si="19"/>
        <v>#DIV/0!</v>
      </c>
      <c r="F1073" s="189"/>
    </row>
    <row r="1074" ht="15" spans="1:6">
      <c r="A1074" s="252" t="s">
        <v>1930</v>
      </c>
      <c r="B1074" s="374" t="s">
        <v>71</v>
      </c>
      <c r="C1074" s="183">
        <v>0</v>
      </c>
      <c r="D1074" s="183">
        <v>0</v>
      </c>
      <c r="E1074" s="189" t="e">
        <f t="shared" si="19"/>
        <v>#DIV/0!</v>
      </c>
      <c r="F1074" s="189"/>
    </row>
    <row r="1075" ht="15" spans="1:6">
      <c r="A1075" s="252" t="s">
        <v>1931</v>
      </c>
      <c r="B1075" s="374" t="s">
        <v>73</v>
      </c>
      <c r="C1075" s="183">
        <v>0</v>
      </c>
      <c r="D1075" s="183">
        <v>0</v>
      </c>
      <c r="E1075" s="189" t="e">
        <f t="shared" si="19"/>
        <v>#DIV/0!</v>
      </c>
      <c r="F1075" s="189"/>
    </row>
    <row r="1076" ht="15" spans="1:6">
      <c r="A1076" s="252" t="s">
        <v>1932</v>
      </c>
      <c r="B1076" s="374" t="s">
        <v>1933</v>
      </c>
      <c r="C1076" s="183">
        <v>0</v>
      </c>
      <c r="D1076" s="183">
        <v>0</v>
      </c>
      <c r="E1076" s="189" t="e">
        <f t="shared" si="19"/>
        <v>#DIV/0!</v>
      </c>
      <c r="F1076" s="189"/>
    </row>
    <row r="1077" ht="15" spans="1:6">
      <c r="A1077" s="252" t="s">
        <v>1934</v>
      </c>
      <c r="B1077" s="374" t="s">
        <v>1935</v>
      </c>
      <c r="C1077" s="183">
        <v>0</v>
      </c>
      <c r="D1077" s="183">
        <v>0</v>
      </c>
      <c r="E1077" s="189" t="e">
        <f t="shared" si="19"/>
        <v>#DIV/0!</v>
      </c>
      <c r="F1077" s="189"/>
    </row>
    <row r="1078" ht="15" spans="1:6">
      <c r="A1078" s="252" t="s">
        <v>1936</v>
      </c>
      <c r="B1078" s="374" t="s">
        <v>1937</v>
      </c>
      <c r="C1078" s="183">
        <v>0</v>
      </c>
      <c r="D1078" s="183">
        <v>0</v>
      </c>
      <c r="E1078" s="189" t="e">
        <f t="shared" si="19"/>
        <v>#DIV/0!</v>
      </c>
      <c r="F1078" s="189"/>
    </row>
    <row r="1079" ht="15" spans="1:6">
      <c r="A1079" s="252" t="s">
        <v>1938</v>
      </c>
      <c r="B1079" s="374" t="s">
        <v>1939</v>
      </c>
      <c r="C1079" s="183">
        <v>9</v>
      </c>
      <c r="D1079" s="183">
        <v>9</v>
      </c>
      <c r="E1079" s="189">
        <f t="shared" si="19"/>
        <v>1</v>
      </c>
      <c r="F1079" s="189"/>
    </row>
    <row r="1080" ht="15" spans="1:6">
      <c r="A1080" s="252" t="s">
        <v>1940</v>
      </c>
      <c r="B1080" s="374" t="s">
        <v>69</v>
      </c>
      <c r="C1080" s="183">
        <v>0</v>
      </c>
      <c r="D1080" s="183">
        <v>0</v>
      </c>
      <c r="E1080" s="189" t="e">
        <f t="shared" si="19"/>
        <v>#DIV/0!</v>
      </c>
      <c r="F1080" s="189"/>
    </row>
    <row r="1081" ht="15" spans="1:6">
      <c r="A1081" s="252" t="s">
        <v>1941</v>
      </c>
      <c r="B1081" s="374" t="s">
        <v>71</v>
      </c>
      <c r="C1081" s="183">
        <v>0</v>
      </c>
      <c r="D1081" s="183">
        <v>0</v>
      </c>
      <c r="E1081" s="189" t="e">
        <f t="shared" si="19"/>
        <v>#DIV/0!</v>
      </c>
      <c r="F1081" s="189"/>
    </row>
    <row r="1082" ht="15" spans="1:6">
      <c r="A1082" s="252" t="s">
        <v>1942</v>
      </c>
      <c r="B1082" s="374" t="s">
        <v>73</v>
      </c>
      <c r="C1082" s="183">
        <v>0</v>
      </c>
      <c r="D1082" s="183">
        <v>0</v>
      </c>
      <c r="E1082" s="189" t="e">
        <f t="shared" si="19"/>
        <v>#DIV/0!</v>
      </c>
      <c r="F1082" s="189"/>
    </row>
    <row r="1083" ht="15" spans="1:6">
      <c r="A1083" s="252" t="s">
        <v>1943</v>
      </c>
      <c r="B1083" s="374" t="s">
        <v>1944</v>
      </c>
      <c r="C1083" s="183">
        <v>0</v>
      </c>
      <c r="D1083" s="183">
        <v>0</v>
      </c>
      <c r="E1083" s="189" t="e">
        <f t="shared" si="19"/>
        <v>#DIV/0!</v>
      </c>
      <c r="F1083" s="189"/>
    </row>
    <row r="1084" ht="15" spans="1:6">
      <c r="A1084" s="252" t="s">
        <v>1945</v>
      </c>
      <c r="B1084" s="374" t="s">
        <v>1946</v>
      </c>
      <c r="C1084" s="183">
        <v>0</v>
      </c>
      <c r="D1084" s="183">
        <v>0</v>
      </c>
      <c r="E1084" s="189" t="e">
        <f t="shared" si="19"/>
        <v>#DIV/0!</v>
      </c>
      <c r="F1084" s="189"/>
    </row>
    <row r="1085" ht="15" spans="1:6">
      <c r="A1085" s="252" t="s">
        <v>1947</v>
      </c>
      <c r="B1085" s="374" t="s">
        <v>1948</v>
      </c>
      <c r="C1085" s="183">
        <v>0</v>
      </c>
      <c r="D1085" s="183">
        <v>0</v>
      </c>
      <c r="E1085" s="189" t="e">
        <f t="shared" si="19"/>
        <v>#DIV/0!</v>
      </c>
      <c r="F1085" s="189"/>
    </row>
    <row r="1086" ht="15" spans="1:6">
      <c r="A1086" s="252" t="s">
        <v>1949</v>
      </c>
      <c r="B1086" s="374" t="s">
        <v>1950</v>
      </c>
      <c r="C1086" s="183">
        <v>9</v>
      </c>
      <c r="D1086" s="183">
        <v>9</v>
      </c>
      <c r="E1086" s="189">
        <f t="shared" si="19"/>
        <v>1</v>
      </c>
      <c r="F1086" s="189"/>
    </row>
    <row r="1087" ht="15" spans="1:6">
      <c r="A1087" s="252" t="s">
        <v>1951</v>
      </c>
      <c r="B1087" s="374" t="s">
        <v>1952</v>
      </c>
      <c r="C1087" s="183">
        <v>95</v>
      </c>
      <c r="D1087" s="183">
        <v>98</v>
      </c>
      <c r="E1087" s="189">
        <f t="shared" si="19"/>
        <v>1.03157894736842</v>
      </c>
      <c r="F1087" s="189"/>
    </row>
    <row r="1088" ht="15" spans="1:6">
      <c r="A1088" s="252" t="s">
        <v>1953</v>
      </c>
      <c r="B1088" s="374" t="s">
        <v>1954</v>
      </c>
      <c r="C1088" s="183">
        <v>0</v>
      </c>
      <c r="D1088" s="183">
        <v>0</v>
      </c>
      <c r="E1088" s="189" t="e">
        <f t="shared" si="19"/>
        <v>#DIV/0!</v>
      </c>
      <c r="F1088" s="189"/>
    </row>
    <row r="1089" ht="15" spans="1:6">
      <c r="A1089" s="252" t="s">
        <v>1955</v>
      </c>
      <c r="B1089" s="374" t="s">
        <v>1956</v>
      </c>
      <c r="C1089" s="183">
        <v>0</v>
      </c>
      <c r="D1089" s="183">
        <v>0</v>
      </c>
      <c r="E1089" s="189" t="e">
        <f t="shared" si="19"/>
        <v>#DIV/0!</v>
      </c>
      <c r="F1089" s="189"/>
    </row>
    <row r="1090" ht="15" spans="1:6">
      <c r="A1090" s="252" t="s">
        <v>1957</v>
      </c>
      <c r="B1090" s="374" t="s">
        <v>1958</v>
      </c>
      <c r="C1090" s="183">
        <v>0</v>
      </c>
      <c r="D1090" s="183">
        <v>0</v>
      </c>
      <c r="E1090" s="189" t="e">
        <f t="shared" si="19"/>
        <v>#DIV/0!</v>
      </c>
      <c r="F1090" s="189"/>
    </row>
    <row r="1091" ht="15" spans="1:6">
      <c r="A1091" s="252" t="s">
        <v>1959</v>
      </c>
      <c r="B1091" s="374" t="s">
        <v>1960</v>
      </c>
      <c r="C1091" s="183">
        <v>0</v>
      </c>
      <c r="D1091" s="183">
        <v>0</v>
      </c>
      <c r="E1091" s="189" t="e">
        <f t="shared" si="19"/>
        <v>#DIV/0!</v>
      </c>
      <c r="F1091" s="189"/>
    </row>
    <row r="1092" ht="15" spans="1:6">
      <c r="A1092" s="252" t="s">
        <v>1961</v>
      </c>
      <c r="B1092" s="374" t="s">
        <v>1962</v>
      </c>
      <c r="C1092" s="183">
        <v>95</v>
      </c>
      <c r="D1092" s="183">
        <v>98</v>
      </c>
      <c r="E1092" s="189">
        <f t="shared" si="19"/>
        <v>1.03157894736842</v>
      </c>
      <c r="F1092" s="189"/>
    </row>
    <row r="1093" ht="15" spans="1:6">
      <c r="A1093" s="252" t="s">
        <v>1963</v>
      </c>
      <c r="B1093" s="374" t="s">
        <v>1964</v>
      </c>
      <c r="C1093" s="183">
        <v>1010</v>
      </c>
      <c r="D1093" s="183">
        <v>1019</v>
      </c>
      <c r="E1093" s="189">
        <f t="shared" si="19"/>
        <v>1.00891089108911</v>
      </c>
      <c r="F1093" s="189"/>
    </row>
    <row r="1094" ht="15" spans="1:6">
      <c r="A1094" s="252" t="s">
        <v>1965</v>
      </c>
      <c r="B1094" s="374" t="s">
        <v>1966</v>
      </c>
      <c r="C1094" s="183">
        <v>976</v>
      </c>
      <c r="D1094" s="183">
        <v>985</v>
      </c>
      <c r="E1094" s="189">
        <f t="shared" si="19"/>
        <v>1.00922131147541</v>
      </c>
      <c r="F1094" s="189"/>
    </row>
    <row r="1095" ht="15" spans="1:6">
      <c r="A1095" s="252" t="s">
        <v>1967</v>
      </c>
      <c r="B1095" s="374" t="s">
        <v>69</v>
      </c>
      <c r="C1095" s="183">
        <v>175</v>
      </c>
      <c r="D1095" s="183">
        <v>180</v>
      </c>
      <c r="E1095" s="189">
        <f t="shared" si="19"/>
        <v>1.02857142857143</v>
      </c>
      <c r="F1095" s="189"/>
    </row>
    <row r="1096" ht="15" spans="1:6">
      <c r="A1096" s="252" t="s">
        <v>1968</v>
      </c>
      <c r="B1096" s="374" t="s">
        <v>71</v>
      </c>
      <c r="C1096" s="183">
        <v>5</v>
      </c>
      <c r="D1096" s="183">
        <v>0</v>
      </c>
      <c r="E1096" s="189">
        <f t="shared" si="19"/>
        <v>0</v>
      </c>
      <c r="F1096" s="189"/>
    </row>
    <row r="1097" ht="15" spans="1:6">
      <c r="A1097" s="252" t="s">
        <v>1969</v>
      </c>
      <c r="B1097" s="374" t="s">
        <v>73</v>
      </c>
      <c r="C1097" s="183">
        <v>0</v>
      </c>
      <c r="D1097" s="183">
        <v>0</v>
      </c>
      <c r="E1097" s="189" t="e">
        <f t="shared" ref="E1097:E1160" si="20">D1097/C1097</f>
        <v>#DIV/0!</v>
      </c>
      <c r="F1097" s="189"/>
    </row>
    <row r="1098" ht="15" spans="1:6">
      <c r="A1098" s="252" t="s">
        <v>1970</v>
      </c>
      <c r="B1098" s="374" t="s">
        <v>1971</v>
      </c>
      <c r="C1098" s="183">
        <v>0</v>
      </c>
      <c r="D1098" s="183">
        <v>0</v>
      </c>
      <c r="E1098" s="189" t="e">
        <f t="shared" si="20"/>
        <v>#DIV/0!</v>
      </c>
      <c r="F1098" s="189"/>
    </row>
    <row r="1099" ht="15" spans="1:6">
      <c r="A1099" s="252" t="s">
        <v>1972</v>
      </c>
      <c r="B1099" s="374" t="s">
        <v>1973</v>
      </c>
      <c r="C1099" s="183">
        <v>82</v>
      </c>
      <c r="D1099" s="183">
        <v>85</v>
      </c>
      <c r="E1099" s="189">
        <f t="shared" si="20"/>
        <v>1.03658536585366</v>
      </c>
      <c r="F1099" s="189"/>
    </row>
    <row r="1100" ht="15" spans="1:6">
      <c r="A1100" s="252" t="s">
        <v>1974</v>
      </c>
      <c r="B1100" s="374" t="s">
        <v>1975</v>
      </c>
      <c r="C1100" s="183">
        <v>0</v>
      </c>
      <c r="D1100" s="183">
        <v>0</v>
      </c>
      <c r="E1100" s="189" t="e">
        <f t="shared" si="20"/>
        <v>#DIV/0!</v>
      </c>
      <c r="F1100" s="189"/>
    </row>
    <row r="1101" ht="15" spans="1:6">
      <c r="A1101" s="252" t="s">
        <v>1976</v>
      </c>
      <c r="B1101" s="374" t="s">
        <v>1977</v>
      </c>
      <c r="C1101" s="183">
        <v>0</v>
      </c>
      <c r="D1101" s="183">
        <v>0</v>
      </c>
      <c r="E1101" s="189" t="e">
        <f t="shared" si="20"/>
        <v>#DIV/0!</v>
      </c>
      <c r="F1101" s="189"/>
    </row>
    <row r="1102" ht="15" spans="1:6">
      <c r="A1102" s="252" t="s">
        <v>1978</v>
      </c>
      <c r="B1102" s="374" t="s">
        <v>87</v>
      </c>
      <c r="C1102" s="183">
        <v>0</v>
      </c>
      <c r="D1102" s="183">
        <v>0</v>
      </c>
      <c r="E1102" s="189" t="e">
        <f t="shared" si="20"/>
        <v>#DIV/0!</v>
      </c>
      <c r="F1102" s="189"/>
    </row>
    <row r="1103" ht="15" spans="1:6">
      <c r="A1103" s="252" t="s">
        <v>1979</v>
      </c>
      <c r="B1103" s="374" t="s">
        <v>1980</v>
      </c>
      <c r="C1103" s="183">
        <v>714</v>
      </c>
      <c r="D1103" s="183">
        <v>720</v>
      </c>
      <c r="E1103" s="189">
        <f t="shared" si="20"/>
        <v>1.00840336134454</v>
      </c>
      <c r="F1103" s="189"/>
    </row>
    <row r="1104" ht="15" spans="1:6">
      <c r="A1104" s="252" t="s">
        <v>1981</v>
      </c>
      <c r="B1104" s="374" t="s">
        <v>1982</v>
      </c>
      <c r="C1104" s="183">
        <v>15</v>
      </c>
      <c r="D1104" s="183">
        <v>15</v>
      </c>
      <c r="E1104" s="189">
        <f t="shared" si="20"/>
        <v>1</v>
      </c>
      <c r="F1104" s="189"/>
    </row>
    <row r="1105" ht="15" spans="1:6">
      <c r="A1105" s="252" t="s">
        <v>1983</v>
      </c>
      <c r="B1105" s="374" t="s">
        <v>69</v>
      </c>
      <c r="C1105" s="183">
        <v>0</v>
      </c>
      <c r="D1105" s="183">
        <v>0</v>
      </c>
      <c r="E1105" s="189" t="e">
        <f t="shared" si="20"/>
        <v>#DIV/0!</v>
      </c>
      <c r="F1105" s="189"/>
    </row>
    <row r="1106" ht="15" spans="1:6">
      <c r="A1106" s="252" t="s">
        <v>1984</v>
      </c>
      <c r="B1106" s="374" t="s">
        <v>71</v>
      </c>
      <c r="C1106" s="183">
        <v>0</v>
      </c>
      <c r="D1106" s="183">
        <v>0</v>
      </c>
      <c r="E1106" s="189" t="e">
        <f t="shared" si="20"/>
        <v>#DIV/0!</v>
      </c>
      <c r="F1106" s="189"/>
    </row>
    <row r="1107" ht="15" spans="1:6">
      <c r="A1107" s="252" t="s">
        <v>1985</v>
      </c>
      <c r="B1107" s="374" t="s">
        <v>73</v>
      </c>
      <c r="C1107" s="183">
        <v>0</v>
      </c>
      <c r="D1107" s="183">
        <v>0</v>
      </c>
      <c r="E1107" s="189" t="e">
        <f t="shared" si="20"/>
        <v>#DIV/0!</v>
      </c>
      <c r="F1107" s="189"/>
    </row>
    <row r="1108" ht="15" spans="1:6">
      <c r="A1108" s="252" t="s">
        <v>1986</v>
      </c>
      <c r="B1108" s="374" t="s">
        <v>1987</v>
      </c>
      <c r="C1108" s="183">
        <v>0</v>
      </c>
      <c r="D1108" s="183">
        <v>0</v>
      </c>
      <c r="E1108" s="189" t="e">
        <f t="shared" si="20"/>
        <v>#DIV/0!</v>
      </c>
      <c r="F1108" s="189"/>
    </row>
    <row r="1109" ht="15" spans="1:6">
      <c r="A1109" s="252" t="s">
        <v>1988</v>
      </c>
      <c r="B1109" s="374" t="s">
        <v>1989</v>
      </c>
      <c r="C1109" s="183">
        <v>15</v>
      </c>
      <c r="D1109" s="183">
        <v>15</v>
      </c>
      <c r="E1109" s="189">
        <f t="shared" si="20"/>
        <v>1</v>
      </c>
      <c r="F1109" s="189"/>
    </row>
    <row r="1110" ht="15" spans="1:6">
      <c r="A1110" s="252" t="s">
        <v>1990</v>
      </c>
      <c r="B1110" s="374" t="s">
        <v>1991</v>
      </c>
      <c r="C1110" s="183">
        <v>19</v>
      </c>
      <c r="D1110" s="183">
        <v>19</v>
      </c>
      <c r="E1110" s="189">
        <f t="shared" si="20"/>
        <v>1</v>
      </c>
      <c r="F1110" s="189"/>
    </row>
    <row r="1111" ht="15" spans="1:6">
      <c r="A1111" s="252" t="s">
        <v>1992</v>
      </c>
      <c r="B1111" s="374" t="s">
        <v>1993</v>
      </c>
      <c r="C1111" s="183">
        <v>0</v>
      </c>
      <c r="D1111" s="183">
        <v>0</v>
      </c>
      <c r="E1111" s="189" t="e">
        <f t="shared" si="20"/>
        <v>#DIV/0!</v>
      </c>
      <c r="F1111" s="189"/>
    </row>
    <row r="1112" ht="15" spans="1:6">
      <c r="A1112" s="252" t="s">
        <v>1994</v>
      </c>
      <c r="B1112" s="374" t="s">
        <v>1995</v>
      </c>
      <c r="C1112" s="183">
        <v>19</v>
      </c>
      <c r="D1112" s="183">
        <v>19</v>
      </c>
      <c r="E1112" s="189">
        <f t="shared" si="20"/>
        <v>1</v>
      </c>
      <c r="F1112" s="189"/>
    </row>
    <row r="1113" ht="15" spans="1:6">
      <c r="A1113" s="252" t="s">
        <v>1996</v>
      </c>
      <c r="B1113" s="374" t="s">
        <v>1997</v>
      </c>
      <c r="C1113" s="183">
        <v>698</v>
      </c>
      <c r="D1113" s="183">
        <v>703</v>
      </c>
      <c r="E1113" s="189">
        <f t="shared" si="20"/>
        <v>1.00716332378224</v>
      </c>
      <c r="F1113" s="189"/>
    </row>
    <row r="1114" ht="15" spans="1:6">
      <c r="A1114" s="252" t="s">
        <v>1998</v>
      </c>
      <c r="B1114" s="374" t="s">
        <v>1999</v>
      </c>
      <c r="C1114" s="183">
        <v>82</v>
      </c>
      <c r="D1114" s="183">
        <v>85</v>
      </c>
      <c r="E1114" s="189">
        <f t="shared" si="20"/>
        <v>1.03658536585366</v>
      </c>
      <c r="F1114" s="189"/>
    </row>
    <row r="1115" ht="15" spans="1:6">
      <c r="A1115" s="252" t="s">
        <v>2000</v>
      </c>
      <c r="B1115" s="374" t="s">
        <v>69</v>
      </c>
      <c r="C1115" s="183">
        <v>0</v>
      </c>
      <c r="D1115" s="183">
        <v>0</v>
      </c>
      <c r="E1115" s="189" t="e">
        <f t="shared" si="20"/>
        <v>#DIV/0!</v>
      </c>
      <c r="F1115" s="189"/>
    </row>
    <row r="1116" ht="15" spans="1:6">
      <c r="A1116" s="252" t="s">
        <v>2001</v>
      </c>
      <c r="B1116" s="374" t="s">
        <v>71</v>
      </c>
      <c r="C1116" s="183">
        <v>82</v>
      </c>
      <c r="D1116" s="183">
        <v>85</v>
      </c>
      <c r="E1116" s="189">
        <f t="shared" si="20"/>
        <v>1.03658536585366</v>
      </c>
      <c r="F1116" s="189"/>
    </row>
    <row r="1117" ht="15" spans="1:6">
      <c r="A1117" s="252" t="s">
        <v>2002</v>
      </c>
      <c r="B1117" s="374" t="s">
        <v>73</v>
      </c>
      <c r="C1117" s="183">
        <v>0</v>
      </c>
      <c r="D1117" s="183">
        <v>0</v>
      </c>
      <c r="E1117" s="189" t="e">
        <f t="shared" si="20"/>
        <v>#DIV/0!</v>
      </c>
      <c r="F1117" s="189"/>
    </row>
    <row r="1118" ht="15" spans="1:6">
      <c r="A1118" s="252" t="s">
        <v>2003</v>
      </c>
      <c r="B1118" s="374" t="s">
        <v>2004</v>
      </c>
      <c r="C1118" s="183">
        <v>0</v>
      </c>
      <c r="D1118" s="183">
        <v>0</v>
      </c>
      <c r="E1118" s="189" t="e">
        <f t="shared" si="20"/>
        <v>#DIV/0!</v>
      </c>
      <c r="F1118" s="189"/>
    </row>
    <row r="1119" ht="15" spans="1:6">
      <c r="A1119" s="252" t="s">
        <v>2005</v>
      </c>
      <c r="B1119" s="374" t="s">
        <v>87</v>
      </c>
      <c r="C1119" s="183">
        <v>0</v>
      </c>
      <c r="D1119" s="183">
        <v>0</v>
      </c>
      <c r="E1119" s="189" t="e">
        <f t="shared" si="20"/>
        <v>#DIV/0!</v>
      </c>
      <c r="F1119" s="189"/>
    </row>
    <row r="1120" ht="15" spans="1:6">
      <c r="A1120" s="252" t="s">
        <v>2006</v>
      </c>
      <c r="B1120" s="374" t="s">
        <v>2007</v>
      </c>
      <c r="C1120" s="183">
        <v>0</v>
      </c>
      <c r="D1120" s="183">
        <v>0</v>
      </c>
      <c r="E1120" s="189" t="e">
        <f t="shared" si="20"/>
        <v>#DIV/0!</v>
      </c>
      <c r="F1120" s="189"/>
    </row>
    <row r="1121" ht="15" spans="1:6">
      <c r="A1121" s="252" t="s">
        <v>2008</v>
      </c>
      <c r="B1121" s="374" t="s">
        <v>2009</v>
      </c>
      <c r="C1121" s="183">
        <v>30</v>
      </c>
      <c r="D1121" s="183">
        <v>31</v>
      </c>
      <c r="E1121" s="189">
        <f t="shared" si="20"/>
        <v>1.03333333333333</v>
      </c>
      <c r="F1121" s="189"/>
    </row>
    <row r="1122" ht="15" spans="1:6">
      <c r="A1122" s="252" t="s">
        <v>2010</v>
      </c>
      <c r="B1122" s="374" t="s">
        <v>2011</v>
      </c>
      <c r="C1122" s="183">
        <v>0</v>
      </c>
      <c r="D1122" s="183">
        <v>0</v>
      </c>
      <c r="E1122" s="189" t="e">
        <f t="shared" si="20"/>
        <v>#DIV/0!</v>
      </c>
      <c r="F1122" s="189"/>
    </row>
    <row r="1123" ht="15" spans="1:6">
      <c r="A1123" s="252" t="s">
        <v>2012</v>
      </c>
      <c r="B1123" s="374" t="s">
        <v>2013</v>
      </c>
      <c r="C1123" s="183">
        <v>0</v>
      </c>
      <c r="D1123" s="183">
        <v>0</v>
      </c>
      <c r="E1123" s="189" t="e">
        <f t="shared" si="20"/>
        <v>#DIV/0!</v>
      </c>
      <c r="F1123" s="189"/>
    </row>
    <row r="1124" ht="15" spans="1:6">
      <c r="A1124" s="252" t="s">
        <v>2014</v>
      </c>
      <c r="B1124" s="374" t="s">
        <v>2015</v>
      </c>
      <c r="C1124" s="183">
        <v>0</v>
      </c>
      <c r="D1124" s="183">
        <v>0</v>
      </c>
      <c r="E1124" s="189" t="e">
        <f t="shared" si="20"/>
        <v>#DIV/0!</v>
      </c>
      <c r="F1124" s="189"/>
    </row>
    <row r="1125" ht="15" spans="1:6">
      <c r="A1125" s="252" t="s">
        <v>2016</v>
      </c>
      <c r="B1125" s="374" t="s">
        <v>2017</v>
      </c>
      <c r="C1125" s="183">
        <v>0</v>
      </c>
      <c r="D1125" s="183">
        <v>0</v>
      </c>
      <c r="E1125" s="189" t="e">
        <f t="shared" si="20"/>
        <v>#DIV/0!</v>
      </c>
      <c r="F1125" s="189"/>
    </row>
    <row r="1126" ht="15" spans="1:6">
      <c r="A1126" s="252" t="s">
        <v>2018</v>
      </c>
      <c r="B1126" s="374" t="s">
        <v>2019</v>
      </c>
      <c r="C1126" s="183">
        <v>0</v>
      </c>
      <c r="D1126" s="183">
        <v>0</v>
      </c>
      <c r="E1126" s="189" t="e">
        <f t="shared" si="20"/>
        <v>#DIV/0!</v>
      </c>
      <c r="F1126" s="189"/>
    </row>
    <row r="1127" ht="15" spans="1:6">
      <c r="A1127" s="252" t="s">
        <v>2020</v>
      </c>
      <c r="B1127" s="374" t="s">
        <v>2021</v>
      </c>
      <c r="C1127" s="183">
        <v>0</v>
      </c>
      <c r="D1127" s="183">
        <v>0</v>
      </c>
      <c r="E1127" s="189" t="e">
        <f t="shared" si="20"/>
        <v>#DIV/0!</v>
      </c>
      <c r="F1127" s="189"/>
    </row>
    <row r="1128" ht="15" spans="1:6">
      <c r="A1128" s="252" t="s">
        <v>2022</v>
      </c>
      <c r="B1128" s="374" t="s">
        <v>2023</v>
      </c>
      <c r="C1128" s="183">
        <v>0</v>
      </c>
      <c r="D1128" s="183">
        <v>0</v>
      </c>
      <c r="E1128" s="189" t="e">
        <f t="shared" si="20"/>
        <v>#DIV/0!</v>
      </c>
      <c r="F1128" s="189"/>
    </row>
    <row r="1129" ht="15" spans="1:6">
      <c r="A1129" s="252" t="s">
        <v>2024</v>
      </c>
      <c r="B1129" s="374" t="s">
        <v>2025</v>
      </c>
      <c r="C1129" s="183">
        <v>0</v>
      </c>
      <c r="D1129" s="183">
        <v>0</v>
      </c>
      <c r="E1129" s="189" t="e">
        <f t="shared" si="20"/>
        <v>#DIV/0!</v>
      </c>
      <c r="F1129" s="189"/>
    </row>
    <row r="1130" ht="15" spans="1:6">
      <c r="A1130" s="252" t="s">
        <v>2026</v>
      </c>
      <c r="B1130" s="374" t="s">
        <v>2027</v>
      </c>
      <c r="C1130" s="183">
        <v>30</v>
      </c>
      <c r="D1130" s="183">
        <v>31</v>
      </c>
      <c r="E1130" s="189">
        <f t="shared" si="20"/>
        <v>1.03333333333333</v>
      </c>
      <c r="F1130" s="189"/>
    </row>
    <row r="1131" ht="15" spans="1:6">
      <c r="A1131" s="252" t="s">
        <v>2028</v>
      </c>
      <c r="B1131" s="374" t="s">
        <v>2029</v>
      </c>
      <c r="C1131" s="183">
        <v>570</v>
      </c>
      <c r="D1131" s="183">
        <v>571</v>
      </c>
      <c r="E1131" s="189">
        <f t="shared" si="20"/>
        <v>1.00175438596491</v>
      </c>
      <c r="F1131" s="189"/>
    </row>
    <row r="1132" ht="15" spans="1:6">
      <c r="A1132" s="252" t="s">
        <v>2030</v>
      </c>
      <c r="B1132" s="374" t="s">
        <v>2031</v>
      </c>
      <c r="C1132" s="183">
        <v>0</v>
      </c>
      <c r="D1132" s="183">
        <v>0</v>
      </c>
      <c r="E1132" s="189" t="e">
        <f t="shared" si="20"/>
        <v>#DIV/0!</v>
      </c>
      <c r="F1132" s="189"/>
    </row>
    <row r="1133" ht="15" spans="1:6">
      <c r="A1133" s="252" t="s">
        <v>2032</v>
      </c>
      <c r="B1133" s="206" t="s">
        <v>2033</v>
      </c>
      <c r="C1133" s="183">
        <v>11</v>
      </c>
      <c r="D1133" s="183">
        <v>11</v>
      </c>
      <c r="E1133" s="189">
        <f t="shared" si="20"/>
        <v>1</v>
      </c>
      <c r="F1133" s="189"/>
    </row>
    <row r="1134" ht="15" spans="1:6">
      <c r="A1134" s="252" t="s">
        <v>2034</v>
      </c>
      <c r="B1134" s="374" t="s">
        <v>2035</v>
      </c>
      <c r="C1134" s="183">
        <v>0</v>
      </c>
      <c r="D1134" s="183">
        <v>0</v>
      </c>
      <c r="E1134" s="189" t="e">
        <f t="shared" si="20"/>
        <v>#DIV/0!</v>
      </c>
      <c r="F1134" s="189"/>
    </row>
    <row r="1135" ht="15" spans="1:6">
      <c r="A1135" s="252" t="s">
        <v>2036</v>
      </c>
      <c r="B1135" s="374" t="s">
        <v>2037</v>
      </c>
      <c r="C1135" s="183">
        <v>0</v>
      </c>
      <c r="D1135" s="183">
        <v>0</v>
      </c>
      <c r="E1135" s="189" t="e">
        <f t="shared" si="20"/>
        <v>#DIV/0!</v>
      </c>
      <c r="F1135" s="189"/>
    </row>
    <row r="1136" ht="15" spans="1:6">
      <c r="A1136" s="252" t="s">
        <v>2038</v>
      </c>
      <c r="B1136" s="374" t="s">
        <v>2039</v>
      </c>
      <c r="C1136" s="183">
        <v>559</v>
      </c>
      <c r="D1136" s="183">
        <v>560</v>
      </c>
      <c r="E1136" s="189">
        <f t="shared" si="20"/>
        <v>1.00178890876565</v>
      </c>
      <c r="F1136" s="189"/>
    </row>
    <row r="1137" ht="15" spans="1:6">
      <c r="A1137" s="252" t="s">
        <v>2040</v>
      </c>
      <c r="B1137" s="374" t="s">
        <v>2041</v>
      </c>
      <c r="C1137" s="183">
        <v>0</v>
      </c>
      <c r="D1137" s="183">
        <v>0</v>
      </c>
      <c r="E1137" s="189" t="e">
        <f t="shared" si="20"/>
        <v>#DIV/0!</v>
      </c>
      <c r="F1137" s="189"/>
    </row>
    <row r="1138" ht="15" spans="1:6">
      <c r="A1138" s="252" t="s">
        <v>2042</v>
      </c>
      <c r="B1138" s="374" t="s">
        <v>2043</v>
      </c>
      <c r="C1138" s="183">
        <v>0</v>
      </c>
      <c r="D1138" s="183">
        <v>0</v>
      </c>
      <c r="E1138" s="189" t="e">
        <f t="shared" si="20"/>
        <v>#DIV/0!</v>
      </c>
      <c r="F1138" s="189"/>
    </row>
    <row r="1139" ht="15" spans="1:6">
      <c r="A1139" s="252" t="s">
        <v>2044</v>
      </c>
      <c r="B1139" s="374" t="s">
        <v>2045</v>
      </c>
      <c r="C1139" s="183">
        <v>0</v>
      </c>
      <c r="D1139" s="183">
        <v>0</v>
      </c>
      <c r="E1139" s="189" t="e">
        <f t="shared" si="20"/>
        <v>#DIV/0!</v>
      </c>
      <c r="F1139" s="189"/>
    </row>
    <row r="1140" ht="15" spans="1:6">
      <c r="A1140" s="252" t="s">
        <v>2046</v>
      </c>
      <c r="B1140" s="374" t="s">
        <v>2047</v>
      </c>
      <c r="C1140" s="183">
        <v>16</v>
      </c>
      <c r="D1140" s="183">
        <v>16</v>
      </c>
      <c r="E1140" s="189">
        <f t="shared" si="20"/>
        <v>1</v>
      </c>
      <c r="F1140" s="189"/>
    </row>
    <row r="1141" ht="15" spans="1:6">
      <c r="A1141" s="252" t="s">
        <v>2048</v>
      </c>
      <c r="B1141" s="374" t="s">
        <v>2049</v>
      </c>
      <c r="C1141" s="183">
        <v>0</v>
      </c>
      <c r="D1141" s="183">
        <v>0</v>
      </c>
      <c r="E1141" s="189" t="e">
        <f t="shared" si="20"/>
        <v>#DIV/0!</v>
      </c>
      <c r="F1141" s="189"/>
    </row>
    <row r="1142" ht="15" spans="1:6">
      <c r="A1142" s="252" t="s">
        <v>2050</v>
      </c>
      <c r="B1142" s="374" t="s">
        <v>2051</v>
      </c>
      <c r="C1142" s="183">
        <v>16</v>
      </c>
      <c r="D1142" s="183">
        <v>16</v>
      </c>
      <c r="E1142" s="189">
        <f t="shared" si="20"/>
        <v>1</v>
      </c>
      <c r="F1142" s="189"/>
    </row>
    <row r="1143" ht="15" spans="1:6">
      <c r="A1143" s="252" t="s">
        <v>2052</v>
      </c>
      <c r="B1143" s="374" t="s">
        <v>2053</v>
      </c>
      <c r="C1143" s="183">
        <v>0</v>
      </c>
      <c r="D1143" s="183">
        <v>0</v>
      </c>
      <c r="E1143" s="189" t="e">
        <f t="shared" si="20"/>
        <v>#DIV/0!</v>
      </c>
      <c r="F1143" s="189"/>
    </row>
    <row r="1144" ht="15" spans="1:6">
      <c r="A1144" s="252" t="s">
        <v>2054</v>
      </c>
      <c r="B1144" s="380" t="s">
        <v>2055</v>
      </c>
      <c r="C1144" s="183">
        <v>0</v>
      </c>
      <c r="D1144" s="183">
        <v>0</v>
      </c>
      <c r="E1144" s="189" t="e">
        <f t="shared" si="20"/>
        <v>#DIV/0!</v>
      </c>
      <c r="F1144" s="189"/>
    </row>
    <row r="1145" ht="15" spans="1:6">
      <c r="A1145" s="252" t="s">
        <v>2056</v>
      </c>
      <c r="B1145" s="380" t="s">
        <v>2057</v>
      </c>
      <c r="C1145" s="183">
        <v>0</v>
      </c>
      <c r="D1145" s="183">
        <v>0</v>
      </c>
      <c r="E1145" s="189" t="e">
        <f t="shared" si="20"/>
        <v>#DIV/0!</v>
      </c>
      <c r="F1145" s="189"/>
    </row>
    <row r="1146" ht="15" spans="1:6">
      <c r="A1146" s="252" t="s">
        <v>2058</v>
      </c>
      <c r="B1146" s="380" t="s">
        <v>2059</v>
      </c>
      <c r="C1146" s="183">
        <v>0</v>
      </c>
      <c r="D1146" s="183">
        <v>0</v>
      </c>
      <c r="E1146" s="189" t="e">
        <f t="shared" si="20"/>
        <v>#DIV/0!</v>
      </c>
      <c r="F1146" s="189"/>
    </row>
    <row r="1147" ht="15" spans="1:6">
      <c r="A1147" s="252" t="s">
        <v>2060</v>
      </c>
      <c r="B1147" s="380" t="s">
        <v>2061</v>
      </c>
      <c r="C1147" s="183">
        <v>0</v>
      </c>
      <c r="D1147" s="183">
        <v>0</v>
      </c>
      <c r="E1147" s="189" t="e">
        <f t="shared" si="20"/>
        <v>#DIV/0!</v>
      </c>
      <c r="F1147" s="189"/>
    </row>
    <row r="1148" ht="15" spans="1:6">
      <c r="A1148" s="252" t="s">
        <v>2062</v>
      </c>
      <c r="B1148" s="380" t="s">
        <v>2063</v>
      </c>
      <c r="C1148" s="183">
        <v>0</v>
      </c>
      <c r="D1148" s="183">
        <v>0</v>
      </c>
      <c r="E1148" s="189" t="e">
        <f t="shared" si="20"/>
        <v>#DIV/0!</v>
      </c>
      <c r="F1148" s="189"/>
    </row>
    <row r="1149" ht="15" spans="1:6">
      <c r="A1149" s="252" t="s">
        <v>2064</v>
      </c>
      <c r="B1149" s="380" t="s">
        <v>1570</v>
      </c>
      <c r="C1149" s="183">
        <v>0</v>
      </c>
      <c r="D1149" s="183">
        <v>0</v>
      </c>
      <c r="E1149" s="189" t="e">
        <f t="shared" si="20"/>
        <v>#DIV/0!</v>
      </c>
      <c r="F1149" s="189"/>
    </row>
    <row r="1150" ht="15" spans="1:6">
      <c r="A1150" s="252" t="s">
        <v>2065</v>
      </c>
      <c r="B1150" s="380" t="s">
        <v>2066</v>
      </c>
      <c r="C1150" s="183">
        <v>0</v>
      </c>
      <c r="D1150" s="183">
        <v>0</v>
      </c>
      <c r="E1150" s="189" t="e">
        <f t="shared" si="20"/>
        <v>#DIV/0!</v>
      </c>
      <c r="F1150" s="189"/>
    </row>
    <row r="1151" ht="15" spans="1:6">
      <c r="A1151" s="252" t="s">
        <v>2067</v>
      </c>
      <c r="B1151" s="380" t="s">
        <v>2068</v>
      </c>
      <c r="C1151" s="183">
        <v>0</v>
      </c>
      <c r="D1151" s="183">
        <v>0</v>
      </c>
      <c r="E1151" s="189" t="e">
        <f t="shared" si="20"/>
        <v>#DIV/0!</v>
      </c>
      <c r="F1151" s="189"/>
    </row>
    <row r="1152" ht="15" spans="1:6">
      <c r="A1152" s="252" t="s">
        <v>2069</v>
      </c>
      <c r="B1152" s="380" t="s">
        <v>2070</v>
      </c>
      <c r="C1152" s="183">
        <v>0</v>
      </c>
      <c r="D1152" s="183">
        <v>0</v>
      </c>
      <c r="E1152" s="189" t="e">
        <f t="shared" si="20"/>
        <v>#DIV/0!</v>
      </c>
      <c r="F1152" s="189"/>
    </row>
    <row r="1153" ht="15" spans="1:6">
      <c r="A1153" s="252" t="s">
        <v>2071</v>
      </c>
      <c r="B1153" s="374" t="s">
        <v>2072</v>
      </c>
      <c r="C1153" s="183">
        <v>7923</v>
      </c>
      <c r="D1153" s="183">
        <v>7946</v>
      </c>
      <c r="E1153" s="189">
        <f t="shared" si="20"/>
        <v>1.00290294080525</v>
      </c>
      <c r="F1153" s="189"/>
    </row>
    <row r="1154" ht="15" spans="1:6">
      <c r="A1154" s="252" t="s">
        <v>2073</v>
      </c>
      <c r="B1154" s="374" t="s">
        <v>2074</v>
      </c>
      <c r="C1154" s="183">
        <v>7869</v>
      </c>
      <c r="D1154" s="183">
        <v>7892</v>
      </c>
      <c r="E1154" s="189">
        <f t="shared" si="20"/>
        <v>1.00292286186301</v>
      </c>
      <c r="F1154" s="189"/>
    </row>
    <row r="1155" ht="15" spans="1:6">
      <c r="A1155" s="252" t="s">
        <v>2075</v>
      </c>
      <c r="B1155" s="375" t="s">
        <v>69</v>
      </c>
      <c r="C1155" s="183">
        <v>1146</v>
      </c>
      <c r="D1155" s="183">
        <v>1150</v>
      </c>
      <c r="E1155" s="189">
        <f t="shared" si="20"/>
        <v>1.00349040139616</v>
      </c>
      <c r="F1155" s="189"/>
    </row>
    <row r="1156" ht="15" spans="1:6">
      <c r="A1156" s="252" t="s">
        <v>2076</v>
      </c>
      <c r="B1156" s="375" t="s">
        <v>71</v>
      </c>
      <c r="C1156" s="183">
        <v>0</v>
      </c>
      <c r="D1156" s="183">
        <v>0</v>
      </c>
      <c r="E1156" s="189" t="e">
        <f t="shared" si="20"/>
        <v>#DIV/0!</v>
      </c>
      <c r="F1156" s="189"/>
    </row>
    <row r="1157" ht="15" spans="1:6">
      <c r="A1157" s="252" t="s">
        <v>2077</v>
      </c>
      <c r="B1157" s="375" t="s">
        <v>73</v>
      </c>
      <c r="C1157" s="183">
        <v>12</v>
      </c>
      <c r="D1157" s="183">
        <v>12</v>
      </c>
      <c r="E1157" s="189">
        <f t="shared" si="20"/>
        <v>1</v>
      </c>
      <c r="F1157" s="189"/>
    </row>
    <row r="1158" ht="15" spans="1:6">
      <c r="A1158" s="252" t="s">
        <v>2078</v>
      </c>
      <c r="B1158" s="375" t="s">
        <v>2079</v>
      </c>
      <c r="C1158" s="183">
        <v>858</v>
      </c>
      <c r="D1158" s="183">
        <v>860</v>
      </c>
      <c r="E1158" s="189">
        <f t="shared" si="20"/>
        <v>1.002331002331</v>
      </c>
      <c r="F1158" s="189"/>
    </row>
    <row r="1159" ht="15" spans="1:6">
      <c r="A1159" s="252" t="s">
        <v>2080</v>
      </c>
      <c r="B1159" s="375" t="s">
        <v>2081</v>
      </c>
      <c r="C1159" s="183">
        <v>1849</v>
      </c>
      <c r="D1159" s="183">
        <v>1850</v>
      </c>
      <c r="E1159" s="189">
        <f t="shared" si="20"/>
        <v>1.00054083288264</v>
      </c>
      <c r="F1159" s="189"/>
    </row>
    <row r="1160" ht="15" spans="1:6">
      <c r="A1160" s="252" t="s">
        <v>2082</v>
      </c>
      <c r="B1160" s="375" t="s">
        <v>2083</v>
      </c>
      <c r="C1160" s="183">
        <v>416</v>
      </c>
      <c r="D1160" s="183">
        <v>420</v>
      </c>
      <c r="E1160" s="189">
        <f t="shared" si="20"/>
        <v>1.00961538461538</v>
      </c>
      <c r="F1160" s="189"/>
    </row>
    <row r="1161" ht="15" spans="1:6">
      <c r="A1161" s="252" t="s">
        <v>2084</v>
      </c>
      <c r="B1161" s="375" t="s">
        <v>2085</v>
      </c>
      <c r="C1161" s="183">
        <v>269</v>
      </c>
      <c r="D1161" s="183">
        <v>270</v>
      </c>
      <c r="E1161" s="189">
        <f t="shared" ref="E1161:E1224" si="21">D1161/C1161</f>
        <v>1.00371747211896</v>
      </c>
      <c r="F1161" s="189"/>
    </row>
    <row r="1162" ht="15" spans="1:6">
      <c r="A1162" s="252" t="s">
        <v>2086</v>
      </c>
      <c r="B1162" s="375" t="s">
        <v>2087</v>
      </c>
      <c r="C1162" s="183">
        <v>678</v>
      </c>
      <c r="D1162" s="183">
        <v>680</v>
      </c>
      <c r="E1162" s="189">
        <f t="shared" si="21"/>
        <v>1.00294985250737</v>
      </c>
      <c r="F1162" s="189"/>
    </row>
    <row r="1163" ht="15" spans="1:6">
      <c r="A1163" s="252" t="s">
        <v>2088</v>
      </c>
      <c r="B1163" s="375" t="s">
        <v>2089</v>
      </c>
      <c r="C1163" s="183">
        <v>2238</v>
      </c>
      <c r="D1163" s="183">
        <v>2240</v>
      </c>
      <c r="E1163" s="189">
        <f t="shared" si="21"/>
        <v>1.00089365504915</v>
      </c>
      <c r="F1163" s="189"/>
    </row>
    <row r="1164" ht="15" spans="1:6">
      <c r="A1164" s="252" t="s">
        <v>2090</v>
      </c>
      <c r="B1164" s="375" t="s">
        <v>2091</v>
      </c>
      <c r="C1164" s="183">
        <v>0</v>
      </c>
      <c r="D1164" s="183">
        <v>0</v>
      </c>
      <c r="E1164" s="189" t="e">
        <f t="shared" si="21"/>
        <v>#DIV/0!</v>
      </c>
      <c r="F1164" s="189"/>
    </row>
    <row r="1165" ht="15" spans="1:6">
      <c r="A1165" s="252" t="s">
        <v>2092</v>
      </c>
      <c r="B1165" s="375" t="s">
        <v>2093</v>
      </c>
      <c r="C1165" s="183">
        <v>0</v>
      </c>
      <c r="D1165" s="183">
        <v>0</v>
      </c>
      <c r="E1165" s="189" t="e">
        <f t="shared" si="21"/>
        <v>#DIV/0!</v>
      </c>
      <c r="F1165" s="189"/>
    </row>
    <row r="1166" ht="15" spans="1:6">
      <c r="A1166" s="252" t="s">
        <v>2094</v>
      </c>
      <c r="B1166" s="375" t="s">
        <v>2095</v>
      </c>
      <c r="C1166" s="183">
        <v>0</v>
      </c>
      <c r="D1166" s="183">
        <v>0</v>
      </c>
      <c r="E1166" s="189" t="e">
        <f t="shared" si="21"/>
        <v>#DIV/0!</v>
      </c>
      <c r="F1166" s="189"/>
    </row>
    <row r="1167" ht="15" spans="1:6">
      <c r="A1167" s="252" t="s">
        <v>2096</v>
      </c>
      <c r="B1167" s="375" t="s">
        <v>2097</v>
      </c>
      <c r="C1167" s="183">
        <v>0</v>
      </c>
      <c r="D1167" s="183">
        <v>0</v>
      </c>
      <c r="E1167" s="189" t="e">
        <f t="shared" si="21"/>
        <v>#DIV/0!</v>
      </c>
      <c r="F1167" s="189"/>
    </row>
    <row r="1168" ht="15" spans="1:6">
      <c r="A1168" s="252" t="s">
        <v>2098</v>
      </c>
      <c r="B1168" s="375" t="s">
        <v>2099</v>
      </c>
      <c r="C1168" s="183">
        <v>0</v>
      </c>
      <c r="D1168" s="183">
        <v>0</v>
      </c>
      <c r="E1168" s="189" t="e">
        <f t="shared" si="21"/>
        <v>#DIV/0!</v>
      </c>
      <c r="F1168" s="189"/>
    </row>
    <row r="1169" ht="15" spans="1:6">
      <c r="A1169" s="252" t="s">
        <v>2100</v>
      </c>
      <c r="B1169" s="375" t="s">
        <v>2101</v>
      </c>
      <c r="C1169" s="183">
        <v>0</v>
      </c>
      <c r="D1169" s="183">
        <v>0</v>
      </c>
      <c r="E1169" s="189" t="e">
        <f t="shared" si="21"/>
        <v>#DIV/0!</v>
      </c>
      <c r="F1169" s="189"/>
    </row>
    <row r="1170" ht="15" spans="1:6">
      <c r="A1170" s="252" t="s">
        <v>2102</v>
      </c>
      <c r="B1170" s="375" t="s">
        <v>2103</v>
      </c>
      <c r="C1170" s="183">
        <v>0</v>
      </c>
      <c r="D1170" s="183">
        <v>0</v>
      </c>
      <c r="E1170" s="189" t="e">
        <f t="shared" si="21"/>
        <v>#DIV/0!</v>
      </c>
      <c r="F1170" s="189"/>
    </row>
    <row r="1171" ht="15" spans="1:6">
      <c r="A1171" s="252" t="s">
        <v>2104</v>
      </c>
      <c r="B1171" s="375" t="s">
        <v>2105</v>
      </c>
      <c r="C1171" s="183">
        <v>0</v>
      </c>
      <c r="D1171" s="183">
        <v>0</v>
      </c>
      <c r="E1171" s="189" t="e">
        <f t="shared" si="21"/>
        <v>#DIV/0!</v>
      </c>
      <c r="F1171" s="189"/>
    </row>
    <row r="1172" ht="15" spans="1:6">
      <c r="A1172" s="252" t="s">
        <v>2106</v>
      </c>
      <c r="B1172" s="375" t="s">
        <v>2107</v>
      </c>
      <c r="C1172" s="183">
        <v>0</v>
      </c>
      <c r="D1172" s="183">
        <v>0</v>
      </c>
      <c r="E1172" s="189" t="e">
        <f t="shared" si="21"/>
        <v>#DIV/0!</v>
      </c>
      <c r="F1172" s="189"/>
    </row>
    <row r="1173" ht="15" spans="1:6">
      <c r="A1173" s="252" t="s">
        <v>2108</v>
      </c>
      <c r="B1173" s="375" t="s">
        <v>2109</v>
      </c>
      <c r="C1173" s="183">
        <v>0</v>
      </c>
      <c r="D1173" s="183">
        <v>0</v>
      </c>
      <c r="E1173" s="189" t="e">
        <f t="shared" si="21"/>
        <v>#DIV/0!</v>
      </c>
      <c r="F1173" s="189"/>
    </row>
    <row r="1174" ht="15" spans="1:6">
      <c r="A1174" s="252" t="s">
        <v>2110</v>
      </c>
      <c r="B1174" s="375" t="s">
        <v>2111</v>
      </c>
      <c r="C1174" s="183">
        <v>0</v>
      </c>
      <c r="D1174" s="183">
        <v>0</v>
      </c>
      <c r="E1174" s="189" t="e">
        <f t="shared" si="21"/>
        <v>#DIV/0!</v>
      </c>
      <c r="F1174" s="189"/>
    </row>
    <row r="1175" ht="15" spans="1:6">
      <c r="A1175" s="252" t="s">
        <v>2112</v>
      </c>
      <c r="B1175" s="375" t="s">
        <v>2113</v>
      </c>
      <c r="C1175" s="183">
        <v>0</v>
      </c>
      <c r="D1175" s="183">
        <v>0</v>
      </c>
      <c r="E1175" s="189" t="e">
        <f t="shared" si="21"/>
        <v>#DIV/0!</v>
      </c>
      <c r="F1175" s="189"/>
    </row>
    <row r="1176" ht="15" spans="1:6">
      <c r="A1176" s="252" t="s">
        <v>2114</v>
      </c>
      <c r="B1176" s="375" t="s">
        <v>2115</v>
      </c>
      <c r="C1176" s="183">
        <v>0</v>
      </c>
      <c r="D1176" s="183">
        <v>0</v>
      </c>
      <c r="E1176" s="189" t="e">
        <f t="shared" si="21"/>
        <v>#DIV/0!</v>
      </c>
      <c r="F1176" s="189"/>
    </row>
    <row r="1177" ht="15" spans="1:6">
      <c r="A1177" s="252" t="s">
        <v>2116</v>
      </c>
      <c r="B1177" s="375" t="s">
        <v>2117</v>
      </c>
      <c r="C1177" s="183">
        <v>0</v>
      </c>
      <c r="D1177" s="183">
        <v>0</v>
      </c>
      <c r="E1177" s="189" t="e">
        <f t="shared" si="21"/>
        <v>#DIV/0!</v>
      </c>
      <c r="F1177" s="189"/>
    </row>
    <row r="1178" ht="15" spans="1:6">
      <c r="A1178" s="252" t="s">
        <v>2118</v>
      </c>
      <c r="B1178" s="375" t="s">
        <v>2119</v>
      </c>
      <c r="C1178" s="183">
        <v>128</v>
      </c>
      <c r="D1178" s="183">
        <v>130</v>
      </c>
      <c r="E1178" s="189">
        <f t="shared" si="21"/>
        <v>1.015625</v>
      </c>
      <c r="F1178" s="189"/>
    </row>
    <row r="1179" ht="15" spans="1:6">
      <c r="A1179" s="252" t="s">
        <v>2120</v>
      </c>
      <c r="B1179" s="375" t="s">
        <v>87</v>
      </c>
      <c r="C1179" s="183">
        <v>0</v>
      </c>
      <c r="D1179" s="183">
        <v>0</v>
      </c>
      <c r="E1179" s="189" t="e">
        <f t="shared" si="21"/>
        <v>#DIV/0!</v>
      </c>
      <c r="F1179" s="189"/>
    </row>
    <row r="1180" ht="15" spans="1:6">
      <c r="A1180" s="252" t="s">
        <v>2121</v>
      </c>
      <c r="B1180" s="375" t="s">
        <v>2122</v>
      </c>
      <c r="C1180" s="183">
        <v>275</v>
      </c>
      <c r="D1180" s="183">
        <v>280</v>
      </c>
      <c r="E1180" s="189">
        <f t="shared" si="21"/>
        <v>1.01818181818182</v>
      </c>
      <c r="F1180" s="189"/>
    </row>
    <row r="1181" ht="15" spans="1:6">
      <c r="A1181" s="252" t="s">
        <v>2123</v>
      </c>
      <c r="B1181" s="374" t="s">
        <v>2124</v>
      </c>
      <c r="C1181" s="183">
        <v>54</v>
      </c>
      <c r="D1181" s="183">
        <v>54</v>
      </c>
      <c r="E1181" s="189">
        <f t="shared" si="21"/>
        <v>1</v>
      </c>
      <c r="F1181" s="189"/>
    </row>
    <row r="1182" ht="15" spans="1:6">
      <c r="A1182" s="252" t="s">
        <v>2125</v>
      </c>
      <c r="B1182" s="375" t="s">
        <v>69</v>
      </c>
      <c r="C1182" s="183">
        <v>13</v>
      </c>
      <c r="D1182" s="183">
        <v>13</v>
      </c>
      <c r="E1182" s="189">
        <f t="shared" si="21"/>
        <v>1</v>
      </c>
      <c r="F1182" s="189"/>
    </row>
    <row r="1183" ht="15" spans="1:6">
      <c r="A1183" s="252" t="s">
        <v>2126</v>
      </c>
      <c r="B1183" s="375" t="s">
        <v>71</v>
      </c>
      <c r="C1183" s="183">
        <v>0</v>
      </c>
      <c r="D1183" s="183">
        <v>0</v>
      </c>
      <c r="E1183" s="189" t="e">
        <f t="shared" si="21"/>
        <v>#DIV/0!</v>
      </c>
      <c r="F1183" s="189"/>
    </row>
    <row r="1184" ht="15" spans="1:6">
      <c r="A1184" s="252" t="s">
        <v>2127</v>
      </c>
      <c r="B1184" s="375" t="s">
        <v>73</v>
      </c>
      <c r="C1184" s="183">
        <v>0</v>
      </c>
      <c r="D1184" s="183">
        <v>0</v>
      </c>
      <c r="E1184" s="189" t="e">
        <f t="shared" si="21"/>
        <v>#DIV/0!</v>
      </c>
      <c r="F1184" s="189"/>
    </row>
    <row r="1185" ht="15" spans="1:6">
      <c r="A1185" s="252" t="s">
        <v>2128</v>
      </c>
      <c r="B1185" s="375" t="s">
        <v>2129</v>
      </c>
      <c r="C1185" s="183">
        <v>0</v>
      </c>
      <c r="D1185" s="183">
        <v>0</v>
      </c>
      <c r="E1185" s="189" t="e">
        <f t="shared" si="21"/>
        <v>#DIV/0!</v>
      </c>
      <c r="F1185" s="189"/>
    </row>
    <row r="1186" ht="15" spans="1:6">
      <c r="A1186" s="252" t="s">
        <v>2130</v>
      </c>
      <c r="B1186" s="375" t="s">
        <v>2131</v>
      </c>
      <c r="C1186" s="183">
        <v>0</v>
      </c>
      <c r="D1186" s="183">
        <v>0</v>
      </c>
      <c r="E1186" s="189" t="e">
        <f t="shared" si="21"/>
        <v>#DIV/0!</v>
      </c>
      <c r="F1186" s="189"/>
    </row>
    <row r="1187" ht="15" spans="1:6">
      <c r="A1187" s="252" t="s">
        <v>2132</v>
      </c>
      <c r="B1187" s="375" t="s">
        <v>2133</v>
      </c>
      <c r="C1187" s="183">
        <v>0</v>
      </c>
      <c r="D1187" s="183">
        <v>0</v>
      </c>
      <c r="E1187" s="189" t="e">
        <f t="shared" si="21"/>
        <v>#DIV/0!</v>
      </c>
      <c r="F1187" s="189"/>
    </row>
    <row r="1188" ht="15" spans="1:6">
      <c r="A1188" s="252" t="s">
        <v>2134</v>
      </c>
      <c r="B1188" s="375" t="s">
        <v>2135</v>
      </c>
      <c r="C1188" s="183">
        <v>0</v>
      </c>
      <c r="D1188" s="183">
        <v>0</v>
      </c>
      <c r="E1188" s="189" t="e">
        <f t="shared" si="21"/>
        <v>#DIV/0!</v>
      </c>
      <c r="F1188" s="189"/>
    </row>
    <row r="1189" ht="15" spans="1:6">
      <c r="A1189" s="252" t="s">
        <v>2136</v>
      </c>
      <c r="B1189" s="375" t="s">
        <v>2137</v>
      </c>
      <c r="C1189" s="183">
        <v>11</v>
      </c>
      <c r="D1189" s="183">
        <v>11</v>
      </c>
      <c r="E1189" s="189">
        <f t="shared" si="21"/>
        <v>1</v>
      </c>
      <c r="F1189" s="189"/>
    </row>
    <row r="1190" ht="15" spans="1:6">
      <c r="A1190" s="252" t="s">
        <v>2138</v>
      </c>
      <c r="B1190" s="375" t="s">
        <v>2139</v>
      </c>
      <c r="C1190" s="183">
        <v>0</v>
      </c>
      <c r="D1190" s="183">
        <v>0</v>
      </c>
      <c r="E1190" s="189" t="e">
        <f t="shared" si="21"/>
        <v>#DIV/0!</v>
      </c>
      <c r="F1190" s="189"/>
    </row>
    <row r="1191" ht="15" spans="1:6">
      <c r="A1191" s="252" t="s">
        <v>2140</v>
      </c>
      <c r="B1191" s="375" t="s">
        <v>2141</v>
      </c>
      <c r="C1191" s="183">
        <v>30</v>
      </c>
      <c r="D1191" s="183">
        <v>30</v>
      </c>
      <c r="E1191" s="189">
        <f t="shared" si="21"/>
        <v>1</v>
      </c>
      <c r="F1191" s="189"/>
    </row>
    <row r="1192" ht="15" spans="1:6">
      <c r="A1192" s="252" t="s">
        <v>2142</v>
      </c>
      <c r="B1192" s="375" t="s">
        <v>2143</v>
      </c>
      <c r="C1192" s="183">
        <v>0</v>
      </c>
      <c r="D1192" s="183">
        <v>0</v>
      </c>
      <c r="E1192" s="189" t="e">
        <f t="shared" si="21"/>
        <v>#DIV/0!</v>
      </c>
      <c r="F1192" s="189"/>
    </row>
    <row r="1193" ht="15" spans="1:6">
      <c r="A1193" s="252" t="s">
        <v>2144</v>
      </c>
      <c r="B1193" s="375" t="s">
        <v>2145</v>
      </c>
      <c r="C1193" s="183">
        <v>0</v>
      </c>
      <c r="D1193" s="183">
        <v>0</v>
      </c>
      <c r="E1193" s="189" t="e">
        <f t="shared" si="21"/>
        <v>#DIV/0!</v>
      </c>
      <c r="F1193" s="189"/>
    </row>
    <row r="1194" ht="15" spans="1:6">
      <c r="A1194" s="252" t="s">
        <v>2146</v>
      </c>
      <c r="B1194" s="375" t="s">
        <v>2147</v>
      </c>
      <c r="C1194" s="183">
        <v>0</v>
      </c>
      <c r="D1194" s="183">
        <v>0</v>
      </c>
      <c r="E1194" s="189" t="e">
        <f t="shared" si="21"/>
        <v>#DIV/0!</v>
      </c>
      <c r="F1194" s="189"/>
    </row>
    <row r="1195" ht="15" spans="1:6">
      <c r="A1195" s="252" t="s">
        <v>2148</v>
      </c>
      <c r="B1195" s="375" t="s">
        <v>2149</v>
      </c>
      <c r="C1195" s="183">
        <v>0</v>
      </c>
      <c r="D1195" s="183">
        <v>0</v>
      </c>
      <c r="E1195" s="189" t="e">
        <f t="shared" si="21"/>
        <v>#DIV/0!</v>
      </c>
      <c r="F1195" s="189"/>
    </row>
    <row r="1196" ht="15" spans="1:6">
      <c r="A1196" s="252" t="s">
        <v>2150</v>
      </c>
      <c r="B1196" s="374" t="s">
        <v>2151</v>
      </c>
      <c r="C1196" s="183">
        <v>0</v>
      </c>
      <c r="D1196" s="183">
        <v>0</v>
      </c>
      <c r="E1196" s="189" t="e">
        <f t="shared" si="21"/>
        <v>#DIV/0!</v>
      </c>
      <c r="F1196" s="189"/>
    </row>
    <row r="1197" ht="15" spans="1:6">
      <c r="A1197" s="252" t="s">
        <v>2152</v>
      </c>
      <c r="B1197" s="374" t="s">
        <v>2153</v>
      </c>
      <c r="C1197" s="183">
        <v>0</v>
      </c>
      <c r="D1197" s="183">
        <v>0</v>
      </c>
      <c r="E1197" s="189" t="e">
        <f t="shared" si="21"/>
        <v>#DIV/0!</v>
      </c>
      <c r="F1197" s="189"/>
    </row>
    <row r="1198" ht="15" spans="1:6">
      <c r="A1198" s="252" t="s">
        <v>2154</v>
      </c>
      <c r="B1198" s="374" t="s">
        <v>2155</v>
      </c>
      <c r="C1198" s="183">
        <f>19068+C1205</f>
        <v>19654</v>
      </c>
      <c r="D1198" s="183">
        <f>19535+D1205</f>
        <v>20124</v>
      </c>
      <c r="E1198" s="189">
        <f t="shared" si="21"/>
        <v>1.02391370713341</v>
      </c>
      <c r="F1198" s="189"/>
    </row>
    <row r="1199" ht="15" spans="1:6">
      <c r="A1199" s="252" t="s">
        <v>2156</v>
      </c>
      <c r="B1199" s="374" t="s">
        <v>2157</v>
      </c>
      <c r="C1199" s="183">
        <f>3506+C1205</f>
        <v>4092</v>
      </c>
      <c r="D1199" s="183">
        <f>3525+D1205</f>
        <v>4114</v>
      </c>
      <c r="E1199" s="189">
        <f t="shared" si="21"/>
        <v>1.00537634408602</v>
      </c>
      <c r="F1199" s="189"/>
    </row>
    <row r="1200" ht="15" spans="1:6">
      <c r="A1200" s="252" t="s">
        <v>2158</v>
      </c>
      <c r="B1200" s="374" t="s">
        <v>2159</v>
      </c>
      <c r="C1200" s="183">
        <v>0</v>
      </c>
      <c r="D1200" s="183">
        <v>0</v>
      </c>
      <c r="E1200" s="189" t="e">
        <f t="shared" si="21"/>
        <v>#DIV/0!</v>
      </c>
      <c r="F1200" s="189"/>
    </row>
    <row r="1201" ht="15" spans="1:6">
      <c r="A1201" s="252" t="s">
        <v>2160</v>
      </c>
      <c r="B1201" s="374" t="s">
        <v>2161</v>
      </c>
      <c r="C1201" s="183">
        <v>105</v>
      </c>
      <c r="D1201" s="183">
        <v>105</v>
      </c>
      <c r="E1201" s="189">
        <f t="shared" si="21"/>
        <v>1</v>
      </c>
      <c r="F1201" s="189"/>
    </row>
    <row r="1202" ht="15" spans="1:6">
      <c r="A1202" s="252" t="s">
        <v>2162</v>
      </c>
      <c r="B1202" s="374" t="s">
        <v>2163</v>
      </c>
      <c r="C1202" s="183">
        <v>0</v>
      </c>
      <c r="D1202" s="183">
        <v>0</v>
      </c>
      <c r="E1202" s="189" t="e">
        <f t="shared" si="21"/>
        <v>#DIV/0!</v>
      </c>
      <c r="F1202" s="189"/>
    </row>
    <row r="1203" ht="15" spans="1:6">
      <c r="A1203" s="252" t="s">
        <v>2164</v>
      </c>
      <c r="B1203" s="374" t="s">
        <v>2165</v>
      </c>
      <c r="C1203" s="183">
        <v>256</v>
      </c>
      <c r="D1203" s="183">
        <v>260</v>
      </c>
      <c r="E1203" s="189">
        <f t="shared" si="21"/>
        <v>1.015625</v>
      </c>
      <c r="F1203" s="189"/>
    </row>
    <row r="1204" ht="15" spans="1:6">
      <c r="A1204" s="252" t="s">
        <v>2166</v>
      </c>
      <c r="B1204" s="374" t="s">
        <v>2167</v>
      </c>
      <c r="C1204" s="183">
        <v>2966</v>
      </c>
      <c r="D1204" s="183">
        <v>2980</v>
      </c>
      <c r="E1204" s="189">
        <f t="shared" si="21"/>
        <v>1.00472016183412</v>
      </c>
      <c r="F1204" s="189"/>
    </row>
    <row r="1205" ht="15" spans="1:6">
      <c r="A1205" s="252" t="s">
        <v>2168</v>
      </c>
      <c r="B1205" s="278" t="s">
        <v>2169</v>
      </c>
      <c r="C1205" s="377">
        <v>586</v>
      </c>
      <c r="D1205" s="377">
        <v>589</v>
      </c>
      <c r="E1205" s="189"/>
      <c r="F1205" s="189"/>
    </row>
    <row r="1206" ht="15" spans="1:6">
      <c r="A1206" s="252" t="s">
        <v>2170</v>
      </c>
      <c r="B1206" s="373" t="s">
        <v>2171</v>
      </c>
      <c r="C1206" s="183">
        <v>0</v>
      </c>
      <c r="D1206" s="183">
        <v>0</v>
      </c>
      <c r="E1206" s="189" t="e">
        <f t="shared" ref="E1206:E1225" si="22">D1206/C1206</f>
        <v>#DIV/0!</v>
      </c>
      <c r="F1206" s="189"/>
    </row>
    <row r="1207" ht="15" spans="1:6">
      <c r="A1207" s="252" t="s">
        <v>2172</v>
      </c>
      <c r="B1207" s="373" t="s">
        <v>2173</v>
      </c>
      <c r="C1207" s="183">
        <v>0</v>
      </c>
      <c r="D1207" s="183">
        <v>0</v>
      </c>
      <c r="E1207" s="189" t="e">
        <f t="shared" si="22"/>
        <v>#DIV/0!</v>
      </c>
      <c r="F1207" s="189"/>
    </row>
    <row r="1208" ht="15" spans="1:6">
      <c r="A1208" s="252" t="s">
        <v>2174</v>
      </c>
      <c r="B1208" s="373" t="s">
        <v>2175</v>
      </c>
      <c r="C1208" s="183">
        <v>179</v>
      </c>
      <c r="D1208" s="183">
        <v>180</v>
      </c>
      <c r="E1208" s="189">
        <f t="shared" si="22"/>
        <v>1.00558659217877</v>
      </c>
      <c r="F1208" s="189"/>
    </row>
    <row r="1209" ht="15" spans="1:6">
      <c r="A1209" s="252" t="s">
        <v>2176</v>
      </c>
      <c r="B1209" s="374" t="s">
        <v>2177</v>
      </c>
      <c r="C1209" s="183">
        <v>12906</v>
      </c>
      <c r="D1209" s="183">
        <v>13350</v>
      </c>
      <c r="E1209" s="189">
        <f t="shared" si="22"/>
        <v>1.03440260344026</v>
      </c>
      <c r="F1209" s="189"/>
    </row>
    <row r="1210" ht="15" spans="1:6">
      <c r="A1210" s="252" t="s">
        <v>2178</v>
      </c>
      <c r="B1210" s="374" t="s">
        <v>2179</v>
      </c>
      <c r="C1210" s="183">
        <v>12760</v>
      </c>
      <c r="D1210" s="183">
        <v>13200</v>
      </c>
      <c r="E1210" s="189">
        <f t="shared" si="22"/>
        <v>1.03448275862069</v>
      </c>
      <c r="F1210" s="189"/>
    </row>
    <row r="1211" ht="15" spans="1:6">
      <c r="A1211" s="252" t="s">
        <v>2180</v>
      </c>
      <c r="B1211" s="374" t="s">
        <v>2181</v>
      </c>
      <c r="C1211" s="183">
        <v>0</v>
      </c>
      <c r="D1211" s="183">
        <v>0</v>
      </c>
      <c r="E1211" s="189" t="e">
        <f t="shared" si="22"/>
        <v>#DIV/0!</v>
      </c>
      <c r="F1211" s="189"/>
    </row>
    <row r="1212" ht="15" spans="1:6">
      <c r="A1212" s="252" t="s">
        <v>2182</v>
      </c>
      <c r="B1212" s="374" t="s">
        <v>2183</v>
      </c>
      <c r="C1212" s="183">
        <v>146</v>
      </c>
      <c r="D1212" s="183">
        <v>150</v>
      </c>
      <c r="E1212" s="189">
        <f t="shared" si="22"/>
        <v>1.02739726027397</v>
      </c>
      <c r="F1212" s="189"/>
    </row>
    <row r="1213" ht="15" spans="1:6">
      <c r="A1213" s="252" t="s">
        <v>2184</v>
      </c>
      <c r="B1213" s="374" t="s">
        <v>2185</v>
      </c>
      <c r="C1213" s="183">
        <v>2656</v>
      </c>
      <c r="D1213" s="183">
        <v>2660</v>
      </c>
      <c r="E1213" s="189">
        <f t="shared" si="22"/>
        <v>1.00150602409639</v>
      </c>
      <c r="F1213" s="189"/>
    </row>
    <row r="1214" ht="15" spans="1:6">
      <c r="A1214" s="252" t="s">
        <v>2186</v>
      </c>
      <c r="B1214" s="374" t="s">
        <v>2187</v>
      </c>
      <c r="C1214" s="183">
        <v>168</v>
      </c>
      <c r="D1214" s="183">
        <v>170</v>
      </c>
      <c r="E1214" s="189">
        <f t="shared" si="22"/>
        <v>1.01190476190476</v>
      </c>
      <c r="F1214" s="189"/>
    </row>
    <row r="1215" ht="15" spans="1:6">
      <c r="A1215" s="252" t="s">
        <v>2188</v>
      </c>
      <c r="B1215" s="374" t="s">
        <v>2189</v>
      </c>
      <c r="C1215" s="183">
        <v>0</v>
      </c>
      <c r="D1215" s="183">
        <v>0</v>
      </c>
      <c r="E1215" s="189" t="e">
        <f t="shared" si="22"/>
        <v>#DIV/0!</v>
      </c>
      <c r="F1215" s="189"/>
    </row>
    <row r="1216" ht="15" spans="1:6">
      <c r="A1216" s="252" t="s">
        <v>2190</v>
      </c>
      <c r="B1216" s="374" t="s">
        <v>2191</v>
      </c>
      <c r="C1216" s="183">
        <v>2488</v>
      </c>
      <c r="D1216" s="183">
        <v>2490</v>
      </c>
      <c r="E1216" s="189">
        <f t="shared" si="22"/>
        <v>1.0008038585209</v>
      </c>
      <c r="F1216" s="189"/>
    </row>
    <row r="1217" ht="15" spans="1:6">
      <c r="A1217" s="252" t="s">
        <v>2192</v>
      </c>
      <c r="B1217" s="374" t="s">
        <v>2193</v>
      </c>
      <c r="C1217" s="183">
        <v>4830</v>
      </c>
      <c r="D1217" s="183">
        <v>4851</v>
      </c>
      <c r="E1217" s="189">
        <f t="shared" si="22"/>
        <v>1.00434782608696</v>
      </c>
      <c r="F1217" s="189"/>
    </row>
    <row r="1218" ht="15" spans="1:6">
      <c r="A1218" s="252" t="s">
        <v>2194</v>
      </c>
      <c r="B1218" s="374" t="s">
        <v>2195</v>
      </c>
      <c r="C1218" s="183">
        <v>3993</v>
      </c>
      <c r="D1218" s="183">
        <v>4011</v>
      </c>
      <c r="E1218" s="189">
        <f t="shared" si="22"/>
        <v>1.00450788880541</v>
      </c>
      <c r="F1218" s="189"/>
    </row>
    <row r="1219" ht="15" spans="1:6">
      <c r="A1219" s="252" t="s">
        <v>2196</v>
      </c>
      <c r="B1219" s="374" t="s">
        <v>69</v>
      </c>
      <c r="C1219" s="183">
        <v>250</v>
      </c>
      <c r="D1219" s="183">
        <v>250</v>
      </c>
      <c r="E1219" s="189">
        <f t="shared" si="22"/>
        <v>1</v>
      </c>
      <c r="F1219" s="189"/>
    </row>
    <row r="1220" ht="15" spans="1:6">
      <c r="A1220" s="252" t="s">
        <v>2197</v>
      </c>
      <c r="B1220" s="374" t="s">
        <v>71</v>
      </c>
      <c r="C1220" s="183">
        <v>0</v>
      </c>
      <c r="D1220" s="183">
        <v>0</v>
      </c>
      <c r="E1220" s="189" t="e">
        <f t="shared" si="22"/>
        <v>#DIV/0!</v>
      </c>
      <c r="F1220" s="189"/>
    </row>
    <row r="1221" ht="15" spans="1:6">
      <c r="A1221" s="252" t="s">
        <v>2198</v>
      </c>
      <c r="B1221" s="374" t="s">
        <v>73</v>
      </c>
      <c r="C1221" s="183">
        <v>0</v>
      </c>
      <c r="D1221" s="183">
        <v>0</v>
      </c>
      <c r="E1221" s="189" t="e">
        <f t="shared" si="22"/>
        <v>#DIV/0!</v>
      </c>
      <c r="F1221" s="189"/>
    </row>
    <row r="1222" ht="15" spans="1:6">
      <c r="A1222" s="252" t="s">
        <v>2199</v>
      </c>
      <c r="B1222" s="374" t="s">
        <v>2200</v>
      </c>
      <c r="C1222" s="183">
        <v>0</v>
      </c>
      <c r="D1222" s="183">
        <v>0</v>
      </c>
      <c r="E1222" s="189" t="e">
        <f t="shared" si="22"/>
        <v>#DIV/0!</v>
      </c>
      <c r="F1222" s="189"/>
    </row>
    <row r="1223" ht="15" spans="1:6">
      <c r="A1223" s="252" t="s">
        <v>2201</v>
      </c>
      <c r="B1223" s="374" t="s">
        <v>2202</v>
      </c>
      <c r="C1223" s="183">
        <v>0</v>
      </c>
      <c r="D1223" s="183">
        <v>0</v>
      </c>
      <c r="E1223" s="189" t="e">
        <f t="shared" si="22"/>
        <v>#DIV/0!</v>
      </c>
      <c r="F1223" s="189"/>
    </row>
    <row r="1224" ht="15" spans="1:6">
      <c r="A1224" s="252" t="s">
        <v>2203</v>
      </c>
      <c r="B1224" s="374" t="s">
        <v>2204</v>
      </c>
      <c r="C1224" s="183">
        <v>25</v>
      </c>
      <c r="D1224" s="183">
        <v>25</v>
      </c>
      <c r="E1224" s="189">
        <f t="shared" si="22"/>
        <v>1</v>
      </c>
      <c r="F1224" s="189"/>
    </row>
    <row r="1225" ht="15" spans="1:6">
      <c r="A1225" s="252" t="s">
        <v>2205</v>
      </c>
      <c r="B1225" s="374" t="s">
        <v>2206</v>
      </c>
      <c r="C1225" s="183">
        <v>0</v>
      </c>
      <c r="D1225" s="183">
        <v>0</v>
      </c>
      <c r="E1225" s="189" t="e">
        <f t="shared" si="22"/>
        <v>#DIV/0!</v>
      </c>
      <c r="F1225" s="189"/>
    </row>
    <row r="1226" ht="15" spans="1:6">
      <c r="A1226" s="252" t="s">
        <v>2207</v>
      </c>
      <c r="B1226" s="374" t="s">
        <v>2208</v>
      </c>
      <c r="C1226" s="183">
        <v>0</v>
      </c>
      <c r="D1226" s="183">
        <v>0</v>
      </c>
      <c r="E1226" s="189" t="e">
        <f t="shared" ref="E1226:E1289" si="23">D1226/C1226</f>
        <v>#DIV/0!</v>
      </c>
      <c r="F1226" s="189"/>
    </row>
    <row r="1227" ht="15" spans="1:6">
      <c r="A1227" s="252" t="s">
        <v>2209</v>
      </c>
      <c r="B1227" s="374" t="s">
        <v>2210</v>
      </c>
      <c r="C1227" s="183">
        <v>0</v>
      </c>
      <c r="D1227" s="183">
        <v>0</v>
      </c>
      <c r="E1227" s="189" t="e">
        <f t="shared" si="23"/>
        <v>#DIV/0!</v>
      </c>
      <c r="F1227" s="189"/>
    </row>
    <row r="1228" ht="15" spans="1:6">
      <c r="A1228" s="252" t="s">
        <v>2211</v>
      </c>
      <c r="B1228" s="374" t="s">
        <v>2212</v>
      </c>
      <c r="C1228" s="183">
        <v>0</v>
      </c>
      <c r="D1228" s="183">
        <v>0</v>
      </c>
      <c r="E1228" s="189" t="e">
        <f t="shared" si="23"/>
        <v>#DIV/0!</v>
      </c>
      <c r="F1228" s="189"/>
    </row>
    <row r="1229" ht="15" spans="1:6">
      <c r="A1229" s="252" t="s">
        <v>2213</v>
      </c>
      <c r="B1229" s="374" t="s">
        <v>2214</v>
      </c>
      <c r="C1229" s="183">
        <v>413</v>
      </c>
      <c r="D1229" s="183">
        <v>420</v>
      </c>
      <c r="E1229" s="189">
        <f t="shared" si="23"/>
        <v>1.01694915254237</v>
      </c>
      <c r="F1229" s="189"/>
    </row>
    <row r="1230" ht="15" spans="1:6">
      <c r="A1230" s="252" t="s">
        <v>2215</v>
      </c>
      <c r="B1230" s="374" t="s">
        <v>2216</v>
      </c>
      <c r="C1230" s="183">
        <v>0</v>
      </c>
      <c r="D1230" s="183">
        <v>0</v>
      </c>
      <c r="E1230" s="189" t="e">
        <f t="shared" si="23"/>
        <v>#DIV/0!</v>
      </c>
      <c r="F1230" s="189"/>
    </row>
    <row r="1231" ht="15" spans="1:6">
      <c r="A1231" s="252" t="s">
        <v>2217</v>
      </c>
      <c r="B1231" s="374" t="s">
        <v>2218</v>
      </c>
      <c r="C1231" s="183">
        <v>0</v>
      </c>
      <c r="D1231" s="183">
        <v>0</v>
      </c>
      <c r="E1231" s="189" t="e">
        <f t="shared" si="23"/>
        <v>#DIV/0!</v>
      </c>
      <c r="F1231" s="189"/>
    </row>
    <row r="1232" ht="15" spans="1:6">
      <c r="A1232" s="252" t="s">
        <v>2219</v>
      </c>
      <c r="B1232" s="374" t="s">
        <v>2220</v>
      </c>
      <c r="C1232" s="183">
        <v>16</v>
      </c>
      <c r="D1232" s="183">
        <v>16</v>
      </c>
      <c r="E1232" s="189">
        <f t="shared" si="23"/>
        <v>1</v>
      </c>
      <c r="F1232" s="189"/>
    </row>
    <row r="1233" ht="15" spans="1:6">
      <c r="A1233" s="252" t="s">
        <v>2221</v>
      </c>
      <c r="B1233" s="374" t="s">
        <v>2222</v>
      </c>
      <c r="C1233" s="183">
        <v>0</v>
      </c>
      <c r="D1233" s="183">
        <v>0</v>
      </c>
      <c r="E1233" s="189" t="e">
        <f t="shared" si="23"/>
        <v>#DIV/0!</v>
      </c>
      <c r="F1233" s="189"/>
    </row>
    <row r="1234" ht="15" spans="1:6">
      <c r="A1234" s="252" t="s">
        <v>2223</v>
      </c>
      <c r="B1234" s="374" t="s">
        <v>87</v>
      </c>
      <c r="C1234" s="183">
        <v>0</v>
      </c>
      <c r="D1234" s="183">
        <v>0</v>
      </c>
      <c r="E1234" s="189" t="e">
        <f t="shared" si="23"/>
        <v>#DIV/0!</v>
      </c>
      <c r="F1234" s="189"/>
    </row>
    <row r="1235" ht="15" spans="1:6">
      <c r="A1235" s="252" t="s">
        <v>2224</v>
      </c>
      <c r="B1235" s="374" t="s">
        <v>2225</v>
      </c>
      <c r="C1235" s="183">
        <v>3289</v>
      </c>
      <c r="D1235" s="183">
        <v>3300</v>
      </c>
      <c r="E1235" s="189">
        <f t="shared" si="23"/>
        <v>1.00334448160535</v>
      </c>
      <c r="F1235" s="189"/>
    </row>
    <row r="1236" ht="15" spans="1:6">
      <c r="A1236" s="252" t="s">
        <v>2226</v>
      </c>
      <c r="B1236" s="374" t="s">
        <v>2227</v>
      </c>
      <c r="C1236" s="183">
        <v>0</v>
      </c>
      <c r="D1236" s="183">
        <v>0</v>
      </c>
      <c r="E1236" s="189" t="e">
        <f t="shared" si="23"/>
        <v>#DIV/0!</v>
      </c>
      <c r="F1236" s="189"/>
    </row>
    <row r="1237" ht="15" spans="1:6">
      <c r="A1237" s="252" t="s">
        <v>2228</v>
      </c>
      <c r="B1237" s="374" t="s">
        <v>2229</v>
      </c>
      <c r="C1237" s="183">
        <v>0</v>
      </c>
      <c r="D1237" s="183">
        <v>0</v>
      </c>
      <c r="E1237" s="189" t="e">
        <f t="shared" si="23"/>
        <v>#DIV/0!</v>
      </c>
      <c r="F1237" s="189"/>
    </row>
    <row r="1238" ht="15" spans="1:6">
      <c r="A1238" s="252" t="s">
        <v>2230</v>
      </c>
      <c r="B1238" s="374" t="s">
        <v>2231</v>
      </c>
      <c r="C1238" s="183">
        <v>0</v>
      </c>
      <c r="D1238" s="183">
        <v>0</v>
      </c>
      <c r="E1238" s="189" t="e">
        <f t="shared" si="23"/>
        <v>#DIV/0!</v>
      </c>
      <c r="F1238" s="189"/>
    </row>
    <row r="1239" ht="15" spans="1:6">
      <c r="A1239" s="252" t="s">
        <v>2232</v>
      </c>
      <c r="B1239" s="374" t="s">
        <v>2233</v>
      </c>
      <c r="C1239" s="183">
        <v>0</v>
      </c>
      <c r="D1239" s="183">
        <v>0</v>
      </c>
      <c r="E1239" s="189" t="e">
        <f t="shared" si="23"/>
        <v>#DIV/0!</v>
      </c>
      <c r="F1239" s="189"/>
    </row>
    <row r="1240" ht="15" spans="1:6">
      <c r="A1240" s="252" t="s">
        <v>2234</v>
      </c>
      <c r="B1240" s="374" t="s">
        <v>2235</v>
      </c>
      <c r="C1240" s="183">
        <v>0</v>
      </c>
      <c r="D1240" s="183">
        <v>0</v>
      </c>
      <c r="E1240" s="189" t="e">
        <f t="shared" si="23"/>
        <v>#DIV/0!</v>
      </c>
      <c r="F1240" s="189"/>
    </row>
    <row r="1241" ht="15" spans="1:6">
      <c r="A1241" s="252" t="s">
        <v>2236</v>
      </c>
      <c r="B1241" s="374" t="s">
        <v>2237</v>
      </c>
      <c r="C1241" s="183">
        <v>0</v>
      </c>
      <c r="D1241" s="183">
        <v>0</v>
      </c>
      <c r="E1241" s="189" t="e">
        <f t="shared" si="23"/>
        <v>#DIV/0!</v>
      </c>
      <c r="F1241" s="189"/>
    </row>
    <row r="1242" ht="15" spans="1:6">
      <c r="A1242" s="252" t="s">
        <v>2238</v>
      </c>
      <c r="B1242" s="374" t="s">
        <v>2239</v>
      </c>
      <c r="C1242" s="183">
        <v>0</v>
      </c>
      <c r="D1242" s="183">
        <v>0</v>
      </c>
      <c r="E1242" s="189" t="e">
        <f t="shared" si="23"/>
        <v>#DIV/0!</v>
      </c>
      <c r="F1242" s="189"/>
    </row>
    <row r="1243" ht="15" spans="1:6">
      <c r="A1243" s="252" t="s">
        <v>2240</v>
      </c>
      <c r="B1243" s="374" t="s">
        <v>2241</v>
      </c>
      <c r="C1243" s="183">
        <v>798</v>
      </c>
      <c r="D1243" s="183">
        <v>800</v>
      </c>
      <c r="E1243" s="189">
        <f t="shared" si="23"/>
        <v>1.00250626566416</v>
      </c>
      <c r="F1243" s="189"/>
    </row>
    <row r="1244" ht="15" spans="1:6">
      <c r="A1244" s="252" t="s">
        <v>2242</v>
      </c>
      <c r="B1244" s="374" t="s">
        <v>2243</v>
      </c>
      <c r="C1244" s="183">
        <v>0</v>
      </c>
      <c r="D1244" s="183">
        <v>0</v>
      </c>
      <c r="E1244" s="189" t="e">
        <f t="shared" si="23"/>
        <v>#DIV/0!</v>
      </c>
      <c r="F1244" s="189"/>
    </row>
    <row r="1245" ht="15" spans="1:6">
      <c r="A1245" s="252" t="s">
        <v>2244</v>
      </c>
      <c r="B1245" s="374" t="s">
        <v>2245</v>
      </c>
      <c r="C1245" s="183">
        <v>0</v>
      </c>
      <c r="D1245" s="183">
        <v>0</v>
      </c>
      <c r="E1245" s="189" t="e">
        <f t="shared" si="23"/>
        <v>#DIV/0!</v>
      </c>
      <c r="F1245" s="189"/>
    </row>
    <row r="1246" ht="15" spans="1:6">
      <c r="A1246" s="252" t="s">
        <v>2246</v>
      </c>
      <c r="B1246" s="374" t="s">
        <v>2247</v>
      </c>
      <c r="C1246" s="183">
        <v>0</v>
      </c>
      <c r="D1246" s="183">
        <v>0</v>
      </c>
      <c r="E1246" s="189" t="e">
        <f t="shared" si="23"/>
        <v>#DIV/0!</v>
      </c>
      <c r="F1246" s="189"/>
    </row>
    <row r="1247" ht="15" spans="1:6">
      <c r="A1247" s="252" t="s">
        <v>2248</v>
      </c>
      <c r="B1247" s="374" t="s">
        <v>2249</v>
      </c>
      <c r="C1247" s="183">
        <v>0</v>
      </c>
      <c r="D1247" s="183">
        <v>0</v>
      </c>
      <c r="E1247" s="189" t="e">
        <f t="shared" si="23"/>
        <v>#DIV/0!</v>
      </c>
      <c r="F1247" s="189"/>
    </row>
    <row r="1248" ht="15" spans="1:6">
      <c r="A1248" s="252" t="s">
        <v>2250</v>
      </c>
      <c r="B1248" s="374" t="s">
        <v>2251</v>
      </c>
      <c r="C1248" s="183">
        <v>798</v>
      </c>
      <c r="D1248" s="183">
        <v>800</v>
      </c>
      <c r="E1248" s="189">
        <f t="shared" si="23"/>
        <v>1.00250626566416</v>
      </c>
      <c r="F1248" s="189"/>
    </row>
    <row r="1249" ht="15" spans="1:6">
      <c r="A1249" s="252" t="s">
        <v>2252</v>
      </c>
      <c r="B1249" s="374" t="s">
        <v>2253</v>
      </c>
      <c r="C1249" s="183">
        <v>39</v>
      </c>
      <c r="D1249" s="183">
        <v>40</v>
      </c>
      <c r="E1249" s="189">
        <f t="shared" si="23"/>
        <v>1.02564102564103</v>
      </c>
      <c r="F1249" s="189"/>
    </row>
    <row r="1250" ht="15" spans="1:6">
      <c r="A1250" s="252" t="s">
        <v>2254</v>
      </c>
      <c r="B1250" s="374" t="s">
        <v>2255</v>
      </c>
      <c r="C1250" s="183">
        <v>0</v>
      </c>
      <c r="D1250" s="183">
        <v>0</v>
      </c>
      <c r="E1250" s="189" t="e">
        <f t="shared" si="23"/>
        <v>#DIV/0!</v>
      </c>
      <c r="F1250" s="189"/>
    </row>
    <row r="1251" ht="15" spans="1:6">
      <c r="A1251" s="252" t="s">
        <v>2256</v>
      </c>
      <c r="B1251" s="374" t="s">
        <v>2257</v>
      </c>
      <c r="C1251" s="183">
        <v>0</v>
      </c>
      <c r="D1251" s="183">
        <v>0</v>
      </c>
      <c r="E1251" s="189" t="e">
        <f t="shared" si="23"/>
        <v>#DIV/0!</v>
      </c>
      <c r="F1251" s="189"/>
    </row>
    <row r="1252" ht="15" spans="1:6">
      <c r="A1252" s="252" t="s">
        <v>2258</v>
      </c>
      <c r="B1252" s="374" t="s">
        <v>2259</v>
      </c>
      <c r="C1252" s="183">
        <v>0</v>
      </c>
      <c r="D1252" s="183">
        <v>0</v>
      </c>
      <c r="E1252" s="189" t="e">
        <f t="shared" si="23"/>
        <v>#DIV/0!</v>
      </c>
      <c r="F1252" s="189"/>
    </row>
    <row r="1253" ht="15" spans="1:6">
      <c r="A1253" s="252" t="s">
        <v>2260</v>
      </c>
      <c r="B1253" s="374" t="s">
        <v>2261</v>
      </c>
      <c r="C1253" s="183">
        <v>0</v>
      </c>
      <c r="D1253" s="183">
        <v>0</v>
      </c>
      <c r="E1253" s="189" t="e">
        <f t="shared" si="23"/>
        <v>#DIV/0!</v>
      </c>
      <c r="F1253" s="189"/>
    </row>
    <row r="1254" ht="15" spans="1:6">
      <c r="A1254" s="252" t="s">
        <v>2262</v>
      </c>
      <c r="B1254" s="374" t="s">
        <v>2263</v>
      </c>
      <c r="C1254" s="183">
        <v>0</v>
      </c>
      <c r="D1254" s="183">
        <v>0</v>
      </c>
      <c r="E1254" s="189" t="e">
        <f t="shared" si="23"/>
        <v>#DIV/0!</v>
      </c>
      <c r="F1254" s="189"/>
    </row>
    <row r="1255" ht="15" spans="1:6">
      <c r="A1255" s="252" t="s">
        <v>2264</v>
      </c>
      <c r="B1255" s="374" t="s">
        <v>2265</v>
      </c>
      <c r="C1255" s="183">
        <v>0</v>
      </c>
      <c r="D1255" s="183">
        <v>0</v>
      </c>
      <c r="E1255" s="189" t="e">
        <f t="shared" si="23"/>
        <v>#DIV/0!</v>
      </c>
      <c r="F1255" s="189"/>
    </row>
    <row r="1256" ht="15" spans="1:6">
      <c r="A1256" s="252" t="s">
        <v>2266</v>
      </c>
      <c r="B1256" s="374" t="s">
        <v>2267</v>
      </c>
      <c r="C1256" s="183">
        <v>0</v>
      </c>
      <c r="D1256" s="183">
        <v>0</v>
      </c>
      <c r="E1256" s="189" t="e">
        <f t="shared" si="23"/>
        <v>#DIV/0!</v>
      </c>
      <c r="F1256" s="189"/>
    </row>
    <row r="1257" ht="15" spans="1:6">
      <c r="A1257" s="252" t="s">
        <v>2268</v>
      </c>
      <c r="B1257" s="374" t="s">
        <v>2269</v>
      </c>
      <c r="C1257" s="183">
        <v>0</v>
      </c>
      <c r="D1257" s="183">
        <v>0</v>
      </c>
      <c r="E1257" s="189" t="e">
        <f t="shared" si="23"/>
        <v>#DIV/0!</v>
      </c>
      <c r="F1257" s="189"/>
    </row>
    <row r="1258" ht="15" spans="1:6">
      <c r="A1258" s="252" t="s">
        <v>2270</v>
      </c>
      <c r="B1258" s="374" t="s">
        <v>2271</v>
      </c>
      <c r="C1258" s="183">
        <v>0</v>
      </c>
      <c r="D1258" s="183">
        <v>0</v>
      </c>
      <c r="E1258" s="189" t="e">
        <f t="shared" si="23"/>
        <v>#DIV/0!</v>
      </c>
      <c r="F1258" s="189"/>
    </row>
    <row r="1259" ht="15" spans="1:6">
      <c r="A1259" s="252" t="s">
        <v>2272</v>
      </c>
      <c r="B1259" s="374" t="s">
        <v>2273</v>
      </c>
      <c r="C1259" s="183">
        <v>0</v>
      </c>
      <c r="D1259" s="183">
        <v>0</v>
      </c>
      <c r="E1259" s="189" t="e">
        <f t="shared" si="23"/>
        <v>#DIV/0!</v>
      </c>
      <c r="F1259" s="189"/>
    </row>
    <row r="1260" ht="15" spans="1:6">
      <c r="A1260" s="252" t="s">
        <v>2274</v>
      </c>
      <c r="B1260" s="374" t="s">
        <v>2275</v>
      </c>
      <c r="C1260" s="183">
        <v>39</v>
      </c>
      <c r="D1260" s="183">
        <v>40</v>
      </c>
      <c r="E1260" s="189">
        <f t="shared" si="23"/>
        <v>1.02564102564103</v>
      </c>
      <c r="F1260" s="189"/>
    </row>
    <row r="1261" ht="15" spans="1:6">
      <c r="A1261" s="252" t="s">
        <v>2276</v>
      </c>
      <c r="B1261" s="374" t="s">
        <v>2277</v>
      </c>
      <c r="C1261" s="183">
        <v>0</v>
      </c>
      <c r="D1261" s="183">
        <v>0</v>
      </c>
      <c r="E1261" s="189" t="e">
        <f t="shared" si="23"/>
        <v>#DIV/0!</v>
      </c>
      <c r="F1261" s="189"/>
    </row>
    <row r="1262" ht="15" spans="1:6">
      <c r="A1262" s="252" t="s">
        <v>2278</v>
      </c>
      <c r="B1262" s="374" t="s">
        <v>2279</v>
      </c>
      <c r="C1262" s="183">
        <v>4052</v>
      </c>
      <c r="D1262" s="183">
        <v>4120</v>
      </c>
      <c r="E1262" s="189">
        <f t="shared" si="23"/>
        <v>1.01678183613031</v>
      </c>
      <c r="F1262" s="189"/>
    </row>
    <row r="1263" ht="15" spans="1:6">
      <c r="A1263" s="252" t="s">
        <v>2280</v>
      </c>
      <c r="B1263" s="374" t="s">
        <v>2281</v>
      </c>
      <c r="C1263" s="183">
        <v>1466</v>
      </c>
      <c r="D1263" s="183">
        <v>1484</v>
      </c>
      <c r="E1263" s="189">
        <f t="shared" si="23"/>
        <v>1.01227830832196</v>
      </c>
      <c r="F1263" s="189"/>
    </row>
    <row r="1264" ht="15" spans="1:6">
      <c r="A1264" s="252" t="s">
        <v>2282</v>
      </c>
      <c r="B1264" s="380" t="s">
        <v>69</v>
      </c>
      <c r="C1264" s="183">
        <v>615</v>
      </c>
      <c r="D1264" s="183">
        <v>620</v>
      </c>
      <c r="E1264" s="189">
        <f t="shared" si="23"/>
        <v>1.00813008130081</v>
      </c>
      <c r="F1264" s="189"/>
    </row>
    <row r="1265" ht="15" spans="1:6">
      <c r="A1265" s="252" t="s">
        <v>2283</v>
      </c>
      <c r="B1265" s="380" t="s">
        <v>71</v>
      </c>
      <c r="C1265" s="183">
        <v>12</v>
      </c>
      <c r="D1265" s="183">
        <v>12</v>
      </c>
      <c r="E1265" s="189">
        <f t="shared" si="23"/>
        <v>1</v>
      </c>
      <c r="F1265" s="189"/>
    </row>
    <row r="1266" ht="15" spans="1:6">
      <c r="A1266" s="252" t="s">
        <v>2284</v>
      </c>
      <c r="B1266" s="380" t="s">
        <v>73</v>
      </c>
      <c r="C1266" s="183">
        <v>0</v>
      </c>
      <c r="D1266" s="183">
        <v>0</v>
      </c>
      <c r="E1266" s="189" t="e">
        <f t="shared" si="23"/>
        <v>#DIV/0!</v>
      </c>
      <c r="F1266" s="189"/>
    </row>
    <row r="1267" ht="15" spans="1:6">
      <c r="A1267" s="252" t="s">
        <v>2285</v>
      </c>
      <c r="B1267" s="380" t="s">
        <v>2286</v>
      </c>
      <c r="C1267" s="183">
        <v>256</v>
      </c>
      <c r="D1267" s="183">
        <v>260</v>
      </c>
      <c r="E1267" s="189">
        <f t="shared" si="23"/>
        <v>1.015625</v>
      </c>
      <c r="F1267" s="189"/>
    </row>
    <row r="1268" ht="15" spans="1:6">
      <c r="A1268" s="252" t="s">
        <v>2287</v>
      </c>
      <c r="B1268" s="380" t="s">
        <v>2288</v>
      </c>
      <c r="C1268" s="183">
        <v>0</v>
      </c>
      <c r="D1268" s="183">
        <v>0</v>
      </c>
      <c r="E1268" s="189" t="e">
        <f t="shared" si="23"/>
        <v>#DIV/0!</v>
      </c>
      <c r="F1268" s="189"/>
    </row>
    <row r="1269" ht="15" spans="1:6">
      <c r="A1269" s="252" t="s">
        <v>2289</v>
      </c>
      <c r="B1269" s="380" t="s">
        <v>2290</v>
      </c>
      <c r="C1269" s="183">
        <v>2</v>
      </c>
      <c r="D1269" s="183">
        <v>2</v>
      </c>
      <c r="E1269" s="189">
        <f t="shared" si="23"/>
        <v>1</v>
      </c>
      <c r="F1269" s="189"/>
    </row>
    <row r="1270" ht="15" spans="1:6">
      <c r="A1270" s="252" t="s">
        <v>2291</v>
      </c>
      <c r="B1270" s="380" t="s">
        <v>2292</v>
      </c>
      <c r="C1270" s="183">
        <v>261</v>
      </c>
      <c r="D1270" s="183">
        <v>265</v>
      </c>
      <c r="E1270" s="189">
        <f t="shared" si="23"/>
        <v>1.01532567049808</v>
      </c>
      <c r="F1270" s="189"/>
    </row>
    <row r="1271" ht="15" spans="1:6">
      <c r="A1271" s="252" t="s">
        <v>2293</v>
      </c>
      <c r="B1271" s="380" t="s">
        <v>2294</v>
      </c>
      <c r="C1271" s="183">
        <v>148</v>
      </c>
      <c r="D1271" s="183">
        <v>150</v>
      </c>
      <c r="E1271" s="189">
        <f t="shared" si="23"/>
        <v>1.01351351351351</v>
      </c>
      <c r="F1271" s="189"/>
    </row>
    <row r="1272" ht="15" spans="1:6">
      <c r="A1272" s="252" t="s">
        <v>2295</v>
      </c>
      <c r="B1272" s="380" t="s">
        <v>87</v>
      </c>
      <c r="C1272" s="183">
        <v>0</v>
      </c>
      <c r="D1272" s="183">
        <v>0</v>
      </c>
      <c r="E1272" s="189" t="e">
        <f t="shared" si="23"/>
        <v>#DIV/0!</v>
      </c>
      <c r="F1272" s="189"/>
    </row>
    <row r="1273" ht="15" spans="1:6">
      <c r="A1273" s="252" t="s">
        <v>2296</v>
      </c>
      <c r="B1273" s="380" t="s">
        <v>2297</v>
      </c>
      <c r="C1273" s="183">
        <v>172</v>
      </c>
      <c r="D1273" s="183">
        <v>175</v>
      </c>
      <c r="E1273" s="189">
        <f t="shared" si="23"/>
        <v>1.01744186046512</v>
      </c>
      <c r="F1273" s="189"/>
    </row>
    <row r="1274" ht="15" spans="1:6">
      <c r="A1274" s="252" t="s">
        <v>2298</v>
      </c>
      <c r="B1274" s="380" t="s">
        <v>2299</v>
      </c>
      <c r="C1274" s="183">
        <v>1155</v>
      </c>
      <c r="D1274" s="183">
        <v>1165</v>
      </c>
      <c r="E1274" s="189">
        <f t="shared" si="23"/>
        <v>1.00865800865801</v>
      </c>
      <c r="F1274" s="189"/>
    </row>
    <row r="1275" ht="15" spans="1:6">
      <c r="A1275" s="252" t="s">
        <v>2300</v>
      </c>
      <c r="B1275" s="380" t="s">
        <v>69</v>
      </c>
      <c r="C1275" s="183">
        <v>82</v>
      </c>
      <c r="D1275" s="183">
        <v>85</v>
      </c>
      <c r="E1275" s="189">
        <f t="shared" si="23"/>
        <v>1.03658536585366</v>
      </c>
      <c r="F1275" s="189"/>
    </row>
    <row r="1276" ht="15" spans="1:6">
      <c r="A1276" s="252" t="s">
        <v>2301</v>
      </c>
      <c r="B1276" s="380" t="s">
        <v>71</v>
      </c>
      <c r="C1276" s="183">
        <v>0</v>
      </c>
      <c r="D1276" s="183">
        <v>0</v>
      </c>
      <c r="E1276" s="189" t="e">
        <f t="shared" si="23"/>
        <v>#DIV/0!</v>
      </c>
      <c r="F1276" s="189"/>
    </row>
    <row r="1277" ht="15" spans="1:6">
      <c r="A1277" s="252" t="s">
        <v>2302</v>
      </c>
      <c r="B1277" s="380" t="s">
        <v>73</v>
      </c>
      <c r="C1277" s="183">
        <v>0</v>
      </c>
      <c r="D1277" s="183">
        <v>0</v>
      </c>
      <c r="E1277" s="189" t="e">
        <f t="shared" si="23"/>
        <v>#DIV/0!</v>
      </c>
      <c r="F1277" s="189"/>
    </row>
    <row r="1278" ht="15" spans="1:6">
      <c r="A1278" s="252" t="s">
        <v>2303</v>
      </c>
      <c r="B1278" s="380" t="s">
        <v>2304</v>
      </c>
      <c r="C1278" s="183">
        <v>608</v>
      </c>
      <c r="D1278" s="183">
        <v>610</v>
      </c>
      <c r="E1278" s="189">
        <f t="shared" si="23"/>
        <v>1.00328947368421</v>
      </c>
      <c r="F1278" s="189"/>
    </row>
    <row r="1279" ht="15" spans="1:6">
      <c r="A1279" s="252" t="s">
        <v>2305</v>
      </c>
      <c r="B1279" s="380" t="s">
        <v>87</v>
      </c>
      <c r="C1279" s="183">
        <v>0</v>
      </c>
      <c r="D1279" s="183">
        <v>0</v>
      </c>
      <c r="E1279" s="189" t="e">
        <f t="shared" si="23"/>
        <v>#DIV/0!</v>
      </c>
      <c r="F1279" s="189"/>
    </row>
    <row r="1280" ht="15" spans="1:6">
      <c r="A1280" s="252" t="s">
        <v>2306</v>
      </c>
      <c r="B1280" s="380" t="s">
        <v>2307</v>
      </c>
      <c r="C1280" s="183">
        <v>465</v>
      </c>
      <c r="D1280" s="183">
        <v>470</v>
      </c>
      <c r="E1280" s="189">
        <f t="shared" si="23"/>
        <v>1.01075268817204</v>
      </c>
      <c r="F1280" s="189"/>
    </row>
    <row r="1281" ht="15" spans="1:6">
      <c r="A1281" s="252" t="s">
        <v>2308</v>
      </c>
      <c r="B1281" s="380" t="s">
        <v>2309</v>
      </c>
      <c r="C1281" s="183">
        <v>0</v>
      </c>
      <c r="D1281" s="183">
        <v>0</v>
      </c>
      <c r="E1281" s="189" t="e">
        <f t="shared" si="23"/>
        <v>#DIV/0!</v>
      </c>
      <c r="F1281" s="189"/>
    </row>
    <row r="1282" ht="15" spans="1:6">
      <c r="A1282" s="252" t="s">
        <v>2310</v>
      </c>
      <c r="B1282" s="380" t="s">
        <v>69</v>
      </c>
      <c r="C1282" s="183">
        <v>0</v>
      </c>
      <c r="D1282" s="183">
        <v>0</v>
      </c>
      <c r="E1282" s="189" t="e">
        <f t="shared" si="23"/>
        <v>#DIV/0!</v>
      </c>
      <c r="F1282" s="189"/>
    </row>
    <row r="1283" ht="15" spans="1:6">
      <c r="A1283" s="252" t="s">
        <v>2311</v>
      </c>
      <c r="B1283" s="380" t="s">
        <v>71</v>
      </c>
      <c r="C1283" s="183">
        <v>0</v>
      </c>
      <c r="D1283" s="183">
        <v>0</v>
      </c>
      <c r="E1283" s="189" t="e">
        <f t="shared" si="23"/>
        <v>#DIV/0!</v>
      </c>
      <c r="F1283" s="189"/>
    </row>
    <row r="1284" ht="15" spans="1:6">
      <c r="A1284" s="252" t="s">
        <v>2312</v>
      </c>
      <c r="B1284" s="380" t="s">
        <v>73</v>
      </c>
      <c r="C1284" s="183">
        <v>0</v>
      </c>
      <c r="D1284" s="183">
        <v>0</v>
      </c>
      <c r="E1284" s="189" t="e">
        <f t="shared" si="23"/>
        <v>#DIV/0!</v>
      </c>
      <c r="F1284" s="189"/>
    </row>
    <row r="1285" ht="15" spans="1:6">
      <c r="A1285" s="252" t="s">
        <v>2313</v>
      </c>
      <c r="B1285" s="380" t="s">
        <v>2314</v>
      </c>
      <c r="C1285" s="183">
        <v>0</v>
      </c>
      <c r="D1285" s="183">
        <v>0</v>
      </c>
      <c r="E1285" s="189" t="e">
        <f t="shared" si="23"/>
        <v>#DIV/0!</v>
      </c>
      <c r="F1285" s="189"/>
    </row>
    <row r="1286" ht="15" spans="1:6">
      <c r="A1286" s="252" t="s">
        <v>2315</v>
      </c>
      <c r="B1286" s="380" t="s">
        <v>2316</v>
      </c>
      <c r="C1286" s="183">
        <v>0</v>
      </c>
      <c r="D1286" s="183">
        <v>0</v>
      </c>
      <c r="E1286" s="189" t="e">
        <f t="shared" si="23"/>
        <v>#DIV/0!</v>
      </c>
      <c r="F1286" s="189"/>
    </row>
    <row r="1287" ht="15" spans="1:6">
      <c r="A1287" s="252" t="s">
        <v>2317</v>
      </c>
      <c r="B1287" s="380" t="s">
        <v>87</v>
      </c>
      <c r="C1287" s="183">
        <v>0</v>
      </c>
      <c r="D1287" s="183">
        <v>0</v>
      </c>
      <c r="E1287" s="189" t="e">
        <f t="shared" si="23"/>
        <v>#DIV/0!</v>
      </c>
      <c r="F1287" s="189"/>
    </row>
    <row r="1288" ht="15" spans="1:6">
      <c r="A1288" s="252" t="s">
        <v>2318</v>
      </c>
      <c r="B1288" s="380" t="s">
        <v>2319</v>
      </c>
      <c r="C1288" s="183">
        <v>0</v>
      </c>
      <c r="D1288" s="183">
        <v>0</v>
      </c>
      <c r="E1288" s="189" t="e">
        <f t="shared" si="23"/>
        <v>#DIV/0!</v>
      </c>
      <c r="F1288" s="189"/>
    </row>
    <row r="1289" ht="15" spans="1:6">
      <c r="A1289" s="252" t="s">
        <v>2320</v>
      </c>
      <c r="B1289" s="380" t="s">
        <v>2321</v>
      </c>
      <c r="C1289" s="183">
        <v>0</v>
      </c>
      <c r="D1289" s="183">
        <v>0</v>
      </c>
      <c r="E1289" s="189" t="e">
        <f t="shared" si="23"/>
        <v>#DIV/0!</v>
      </c>
      <c r="F1289" s="189"/>
    </row>
    <row r="1290" ht="15" spans="1:6">
      <c r="A1290" s="252" t="s">
        <v>2322</v>
      </c>
      <c r="B1290" s="380" t="s">
        <v>69</v>
      </c>
      <c r="C1290" s="183">
        <v>0</v>
      </c>
      <c r="D1290" s="183">
        <v>0</v>
      </c>
      <c r="E1290" s="189" t="e">
        <f t="shared" ref="E1290:E1326" si="24">D1290/C1290</f>
        <v>#DIV/0!</v>
      </c>
      <c r="F1290" s="189"/>
    </row>
    <row r="1291" ht="15" spans="1:6">
      <c r="A1291" s="252" t="s">
        <v>2323</v>
      </c>
      <c r="B1291" s="380" t="s">
        <v>71</v>
      </c>
      <c r="C1291" s="183">
        <v>0</v>
      </c>
      <c r="D1291" s="183">
        <v>0</v>
      </c>
      <c r="E1291" s="189" t="e">
        <f t="shared" si="24"/>
        <v>#DIV/0!</v>
      </c>
      <c r="F1291" s="189"/>
    </row>
    <row r="1292" ht="15" spans="1:6">
      <c r="A1292" s="252" t="s">
        <v>2324</v>
      </c>
      <c r="B1292" s="380" t="s">
        <v>73</v>
      </c>
      <c r="C1292" s="183">
        <v>0</v>
      </c>
      <c r="D1292" s="183">
        <v>0</v>
      </c>
      <c r="E1292" s="189" t="e">
        <f t="shared" si="24"/>
        <v>#DIV/0!</v>
      </c>
      <c r="F1292" s="189"/>
    </row>
    <row r="1293" ht="15" spans="1:6">
      <c r="A1293" s="252" t="s">
        <v>2325</v>
      </c>
      <c r="B1293" s="380" t="s">
        <v>2326</v>
      </c>
      <c r="C1293" s="183">
        <v>0</v>
      </c>
      <c r="D1293" s="183">
        <v>0</v>
      </c>
      <c r="E1293" s="189" t="e">
        <f t="shared" si="24"/>
        <v>#DIV/0!</v>
      </c>
      <c r="F1293" s="189"/>
    </row>
    <row r="1294" ht="15" spans="1:6">
      <c r="A1294" s="252" t="s">
        <v>2327</v>
      </c>
      <c r="B1294" s="380" t="s">
        <v>2328</v>
      </c>
      <c r="C1294" s="183">
        <v>0</v>
      </c>
      <c r="D1294" s="183">
        <v>0</v>
      </c>
      <c r="E1294" s="189" t="e">
        <f t="shared" si="24"/>
        <v>#DIV/0!</v>
      </c>
      <c r="F1294" s="189"/>
    </row>
    <row r="1295" ht="15" spans="1:6">
      <c r="A1295" s="252" t="s">
        <v>2329</v>
      </c>
      <c r="B1295" s="380" t="s">
        <v>2330</v>
      </c>
      <c r="C1295" s="183">
        <v>0</v>
      </c>
      <c r="D1295" s="183">
        <v>0</v>
      </c>
      <c r="E1295" s="189" t="e">
        <f t="shared" si="24"/>
        <v>#DIV/0!</v>
      </c>
      <c r="F1295" s="189"/>
    </row>
    <row r="1296" ht="15" spans="1:6">
      <c r="A1296" s="252" t="s">
        <v>2331</v>
      </c>
      <c r="B1296" s="380" t="s">
        <v>2332</v>
      </c>
      <c r="C1296" s="183">
        <v>0</v>
      </c>
      <c r="D1296" s="183">
        <v>0</v>
      </c>
      <c r="E1296" s="189" t="e">
        <f t="shared" si="24"/>
        <v>#DIV/0!</v>
      </c>
      <c r="F1296" s="189"/>
    </row>
    <row r="1297" ht="15" spans="1:6">
      <c r="A1297" s="252" t="s">
        <v>2333</v>
      </c>
      <c r="B1297" s="380" t="s">
        <v>2334</v>
      </c>
      <c r="C1297" s="183">
        <v>0</v>
      </c>
      <c r="D1297" s="183">
        <v>0</v>
      </c>
      <c r="E1297" s="189" t="e">
        <f t="shared" si="24"/>
        <v>#DIV/0!</v>
      </c>
      <c r="F1297" s="189"/>
    </row>
    <row r="1298" ht="15" spans="1:6">
      <c r="A1298" s="252" t="s">
        <v>2335</v>
      </c>
      <c r="B1298" s="380" t="s">
        <v>2336</v>
      </c>
      <c r="C1298" s="183">
        <v>0</v>
      </c>
      <c r="D1298" s="183">
        <v>0</v>
      </c>
      <c r="E1298" s="189" t="e">
        <f t="shared" si="24"/>
        <v>#DIV/0!</v>
      </c>
      <c r="F1298" s="189"/>
    </row>
    <row r="1299" ht="15" spans="1:6">
      <c r="A1299" s="252" t="s">
        <v>2337</v>
      </c>
      <c r="B1299" s="380" t="s">
        <v>2338</v>
      </c>
      <c r="C1299" s="183">
        <v>0</v>
      </c>
      <c r="D1299" s="183">
        <v>0</v>
      </c>
      <c r="E1299" s="189" t="e">
        <f t="shared" si="24"/>
        <v>#DIV/0!</v>
      </c>
      <c r="F1299" s="189"/>
    </row>
    <row r="1300" ht="15" spans="1:6">
      <c r="A1300" s="252" t="s">
        <v>2339</v>
      </c>
      <c r="B1300" s="380" t="s">
        <v>2340</v>
      </c>
      <c r="C1300" s="183">
        <v>0</v>
      </c>
      <c r="D1300" s="183">
        <v>0</v>
      </c>
      <c r="E1300" s="189" t="e">
        <f t="shared" si="24"/>
        <v>#DIV/0!</v>
      </c>
      <c r="F1300" s="189"/>
    </row>
    <row r="1301" ht="15" spans="1:6">
      <c r="A1301" s="252" t="s">
        <v>2341</v>
      </c>
      <c r="B1301" s="380" t="s">
        <v>2342</v>
      </c>
      <c r="C1301" s="183">
        <v>0</v>
      </c>
      <c r="D1301" s="183">
        <v>0</v>
      </c>
      <c r="E1301" s="189" t="e">
        <f t="shared" si="24"/>
        <v>#DIV/0!</v>
      </c>
      <c r="F1301" s="189"/>
    </row>
    <row r="1302" ht="15" spans="1:6">
      <c r="A1302" s="252" t="s">
        <v>2343</v>
      </c>
      <c r="B1302" s="380" t="s">
        <v>2344</v>
      </c>
      <c r="C1302" s="183">
        <v>16</v>
      </c>
      <c r="D1302" s="183">
        <v>16</v>
      </c>
      <c r="E1302" s="189">
        <f t="shared" si="24"/>
        <v>1</v>
      </c>
      <c r="F1302" s="189"/>
    </row>
    <row r="1303" ht="15" spans="1:6">
      <c r="A1303" s="252" t="s">
        <v>2345</v>
      </c>
      <c r="B1303" s="380" t="s">
        <v>2346</v>
      </c>
      <c r="C1303" s="183">
        <v>0</v>
      </c>
      <c r="D1303" s="183">
        <v>0</v>
      </c>
      <c r="E1303" s="189" t="e">
        <f t="shared" si="24"/>
        <v>#DIV/0!</v>
      </c>
      <c r="F1303" s="189"/>
    </row>
    <row r="1304" ht="15" spans="1:6">
      <c r="A1304" s="252" t="s">
        <v>2347</v>
      </c>
      <c r="B1304" s="380" t="s">
        <v>2348</v>
      </c>
      <c r="C1304" s="183">
        <v>8</v>
      </c>
      <c r="D1304" s="183">
        <v>8</v>
      </c>
      <c r="E1304" s="189">
        <f t="shared" si="24"/>
        <v>1</v>
      </c>
      <c r="F1304" s="189"/>
    </row>
    <row r="1305" ht="15" spans="1:6">
      <c r="A1305" s="252" t="s">
        <v>2349</v>
      </c>
      <c r="B1305" s="380" t="s">
        <v>2350</v>
      </c>
      <c r="C1305" s="183">
        <v>8</v>
      </c>
      <c r="D1305" s="183">
        <v>8</v>
      </c>
      <c r="E1305" s="189">
        <f t="shared" si="24"/>
        <v>1</v>
      </c>
      <c r="F1305" s="189"/>
    </row>
    <row r="1306" ht="15" spans="1:6">
      <c r="A1306" s="252" t="s">
        <v>2351</v>
      </c>
      <c r="B1306" s="380" t="s">
        <v>2352</v>
      </c>
      <c r="C1306" s="183">
        <v>1227</v>
      </c>
      <c r="D1306" s="183">
        <v>1265</v>
      </c>
      <c r="E1306" s="189">
        <f t="shared" si="24"/>
        <v>1.03096984515077</v>
      </c>
      <c r="F1306" s="189"/>
    </row>
    <row r="1307" ht="15" spans="1:6">
      <c r="A1307" s="252" t="s">
        <v>2353</v>
      </c>
      <c r="B1307" s="380" t="s">
        <v>2354</v>
      </c>
      <c r="C1307" s="183">
        <v>1165</v>
      </c>
      <c r="D1307" s="183">
        <v>1200</v>
      </c>
      <c r="E1307" s="189">
        <f t="shared" si="24"/>
        <v>1.03004291845494</v>
      </c>
      <c r="F1307" s="189"/>
    </row>
    <row r="1308" ht="15" spans="1:6">
      <c r="A1308" s="252" t="s">
        <v>2355</v>
      </c>
      <c r="B1308" s="380" t="s">
        <v>2356</v>
      </c>
      <c r="C1308" s="183">
        <v>0</v>
      </c>
      <c r="D1308" s="183">
        <v>0</v>
      </c>
      <c r="E1308" s="189" t="e">
        <f t="shared" si="24"/>
        <v>#DIV/0!</v>
      </c>
      <c r="F1308" s="189"/>
    </row>
    <row r="1309" ht="15" spans="1:6">
      <c r="A1309" s="252" t="s">
        <v>2357</v>
      </c>
      <c r="B1309" s="380" t="s">
        <v>2358</v>
      </c>
      <c r="C1309" s="183">
        <v>62</v>
      </c>
      <c r="D1309" s="183">
        <v>65</v>
      </c>
      <c r="E1309" s="189">
        <f t="shared" si="24"/>
        <v>1.04838709677419</v>
      </c>
      <c r="F1309" s="189"/>
    </row>
    <row r="1310" ht="15" spans="1:6">
      <c r="A1310" s="252" t="s">
        <v>2359</v>
      </c>
      <c r="B1310" s="380" t="s">
        <v>2360</v>
      </c>
      <c r="C1310" s="183">
        <v>188</v>
      </c>
      <c r="D1310" s="183">
        <v>190</v>
      </c>
      <c r="E1310" s="189">
        <f t="shared" si="24"/>
        <v>1.01063829787234</v>
      </c>
      <c r="F1310" s="189"/>
    </row>
    <row r="1311" ht="15" spans="1:6">
      <c r="A1311" s="252" t="s">
        <v>2361</v>
      </c>
      <c r="B1311" s="380" t="s">
        <v>2362</v>
      </c>
      <c r="C1311" s="183">
        <v>188</v>
      </c>
      <c r="D1311" s="183">
        <v>190</v>
      </c>
      <c r="E1311" s="189">
        <f t="shared" si="24"/>
        <v>1.01063829787234</v>
      </c>
      <c r="F1311" s="189"/>
    </row>
    <row r="1312" ht="15" spans="1:6">
      <c r="A1312" s="252" t="s">
        <v>2363</v>
      </c>
      <c r="B1312" s="374" t="s">
        <v>2364</v>
      </c>
      <c r="C1312" s="183">
        <v>7000</v>
      </c>
      <c r="D1312" s="183">
        <v>7000</v>
      </c>
      <c r="E1312" s="189">
        <f t="shared" si="24"/>
        <v>1</v>
      </c>
      <c r="F1312" s="189"/>
    </row>
    <row r="1313" ht="15" spans="1:6">
      <c r="A1313" s="259" t="s">
        <v>2365</v>
      </c>
      <c r="B1313" s="374" t="s">
        <v>2366</v>
      </c>
      <c r="C1313" s="183">
        <v>7000</v>
      </c>
      <c r="D1313" s="183">
        <v>7000</v>
      </c>
      <c r="E1313" s="189">
        <f t="shared" si="24"/>
        <v>1</v>
      </c>
      <c r="F1313" s="189"/>
    </row>
    <row r="1314" ht="15" spans="1:6">
      <c r="A1314" s="252" t="s">
        <v>2367</v>
      </c>
      <c r="B1314" s="189" t="s">
        <v>2368</v>
      </c>
      <c r="C1314" s="183">
        <v>0</v>
      </c>
      <c r="D1314" s="183">
        <v>0</v>
      </c>
      <c r="E1314" s="189" t="e">
        <f t="shared" si="24"/>
        <v>#DIV/0!</v>
      </c>
      <c r="F1314" s="189"/>
    </row>
    <row r="1315" ht="15" spans="1:6">
      <c r="A1315" s="252" t="s">
        <v>2369</v>
      </c>
      <c r="B1315" s="189" t="s">
        <v>2370</v>
      </c>
      <c r="C1315" s="183">
        <v>0</v>
      </c>
      <c r="D1315" s="183">
        <v>0</v>
      </c>
      <c r="E1315" s="189" t="e">
        <f t="shared" si="24"/>
        <v>#DIV/0!</v>
      </c>
      <c r="F1315" s="189"/>
    </row>
    <row r="1316" ht="15" spans="1:6">
      <c r="A1316" s="252" t="s">
        <v>2371</v>
      </c>
      <c r="B1316" s="189" t="s">
        <v>2372</v>
      </c>
      <c r="C1316" s="183">
        <v>0</v>
      </c>
      <c r="D1316" s="183">
        <v>0</v>
      </c>
      <c r="E1316" s="189" t="e">
        <f t="shared" si="24"/>
        <v>#DIV/0!</v>
      </c>
      <c r="F1316" s="189"/>
    </row>
    <row r="1317" ht="15" spans="1:6">
      <c r="A1317" s="252" t="s">
        <v>2373</v>
      </c>
      <c r="B1317" s="189" t="s">
        <v>2070</v>
      </c>
      <c r="C1317" s="183">
        <v>0</v>
      </c>
      <c r="D1317" s="183">
        <v>0</v>
      </c>
      <c r="E1317" s="189" t="e">
        <f t="shared" si="24"/>
        <v>#DIV/0!</v>
      </c>
      <c r="F1317" s="189"/>
    </row>
    <row r="1318" ht="15" spans="1:6">
      <c r="A1318" s="252" t="s">
        <v>2374</v>
      </c>
      <c r="B1318" s="189" t="s">
        <v>504</v>
      </c>
      <c r="C1318" s="183">
        <v>0</v>
      </c>
      <c r="D1318" s="183">
        <v>0</v>
      </c>
      <c r="E1318" s="189" t="e">
        <f t="shared" si="24"/>
        <v>#DIV/0!</v>
      </c>
      <c r="F1318" s="189"/>
    </row>
    <row r="1319" ht="15" spans="1:6">
      <c r="A1319" s="252" t="s">
        <v>2375</v>
      </c>
      <c r="B1319" s="374" t="s">
        <v>2376</v>
      </c>
      <c r="C1319" s="183">
        <v>17035</v>
      </c>
      <c r="D1319" s="183">
        <v>10960</v>
      </c>
      <c r="E1319" s="189">
        <f t="shared" si="24"/>
        <v>0.64338127384796</v>
      </c>
      <c r="F1319" s="189"/>
    </row>
    <row r="1320" ht="15" spans="1:6">
      <c r="A1320" s="252" t="s">
        <v>2377</v>
      </c>
      <c r="B1320" s="374" t="s">
        <v>2378</v>
      </c>
      <c r="C1320" s="183">
        <v>17035</v>
      </c>
      <c r="D1320" s="183">
        <v>10960</v>
      </c>
      <c r="E1320" s="189">
        <f t="shared" si="24"/>
        <v>0.64338127384796</v>
      </c>
      <c r="F1320" s="189"/>
    </row>
    <row r="1321" ht="15" spans="1:6">
      <c r="A1321" s="252" t="s">
        <v>2379</v>
      </c>
      <c r="B1321" s="374" t="s">
        <v>2380</v>
      </c>
      <c r="C1321" s="183">
        <v>9730</v>
      </c>
      <c r="D1321" s="183">
        <v>10960</v>
      </c>
      <c r="E1321" s="189">
        <f t="shared" si="24"/>
        <v>1.12641315519013</v>
      </c>
      <c r="F1321" s="189"/>
    </row>
    <row r="1322" ht="15" spans="1:6">
      <c r="A1322" s="252" t="s">
        <v>2381</v>
      </c>
      <c r="B1322" s="374" t="s">
        <v>2382</v>
      </c>
      <c r="C1322" s="183">
        <v>0</v>
      </c>
      <c r="D1322" s="183">
        <v>0</v>
      </c>
      <c r="E1322" s="189" t="e">
        <f t="shared" si="24"/>
        <v>#DIV/0!</v>
      </c>
      <c r="F1322" s="189"/>
    </row>
    <row r="1323" ht="15" spans="1:6">
      <c r="A1323" s="252" t="s">
        <v>2383</v>
      </c>
      <c r="B1323" s="374" t="s">
        <v>2384</v>
      </c>
      <c r="C1323" s="183">
        <v>20</v>
      </c>
      <c r="D1323" s="183">
        <v>0</v>
      </c>
      <c r="E1323" s="189">
        <f t="shared" si="24"/>
        <v>0</v>
      </c>
      <c r="F1323" s="189"/>
    </row>
    <row r="1324" ht="15" spans="1:6">
      <c r="A1324" s="252" t="s">
        <v>2385</v>
      </c>
      <c r="B1324" s="374" t="s">
        <v>2386</v>
      </c>
      <c r="C1324" s="183">
        <v>7285</v>
      </c>
      <c r="D1324" s="183">
        <v>0</v>
      </c>
      <c r="E1324" s="189">
        <f t="shared" si="24"/>
        <v>0</v>
      </c>
      <c r="F1324" s="189"/>
    </row>
    <row r="1325" ht="15" spans="1:6">
      <c r="A1325" s="391" t="s">
        <v>2387</v>
      </c>
      <c r="B1325" s="189" t="s">
        <v>2388</v>
      </c>
      <c r="C1325" s="183">
        <v>0</v>
      </c>
      <c r="D1325" s="183">
        <v>0</v>
      </c>
      <c r="E1325" s="189" t="e">
        <f t="shared" si="24"/>
        <v>#DIV/0!</v>
      </c>
      <c r="F1325" s="189"/>
    </row>
    <row r="1326" ht="15" spans="1:6">
      <c r="A1326" s="391" t="s">
        <v>2389</v>
      </c>
      <c r="B1326" s="189" t="s">
        <v>2390</v>
      </c>
      <c r="C1326" s="183">
        <v>0</v>
      </c>
      <c r="D1326" s="183">
        <v>0</v>
      </c>
      <c r="E1326" s="189" t="e">
        <f t="shared" si="24"/>
        <v>#DIV/0!</v>
      </c>
      <c r="F1326" s="189"/>
    </row>
    <row r="1327" ht="15" spans="1:6">
      <c r="A1327" s="252"/>
      <c r="B1327" s="189"/>
      <c r="C1327" s="183"/>
      <c r="D1327" s="183"/>
      <c r="E1327" s="189"/>
      <c r="F1327" s="189"/>
    </row>
    <row r="1328" spans="1:6">
      <c r="A1328" s="229" t="s">
        <v>2391</v>
      </c>
      <c r="B1328" s="216"/>
      <c r="C1328" s="287">
        <f>C5+C253+C293+C312+C402+C454+C510+C566+C695+C778+C850+C873+C977+C1029+C1093+C1113+C1143+C1153+C1198+C1217+C1262+C1312+C1314+C1319+C1325</f>
        <v>578589</v>
      </c>
      <c r="D1328" s="287">
        <f>D5+D253+D293+D312+D402+D454+D510+D566+D695+D778+D850+D873+D977+D1029+D1093+D1113+D1143+D1153+D1198+D1217+D1262+D1312+D1314+D1319+D1325</f>
        <v>587597</v>
      </c>
      <c r="E1328" s="189"/>
      <c r="F1328" s="189"/>
    </row>
  </sheetData>
  <mergeCells count="1">
    <mergeCell ref="B2:F2"/>
  </mergeCells>
  <printOptions horizontalCentered="1"/>
  <pageMargins left="0.313888888888889" right="0.313888888888889" top="0.354166666666667" bottom="0.354166666666667" header="0.313888888888889" footer="0.313888888888889"/>
  <pageSetup paperSize="9" scale="8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10"/>
  <sheetViews>
    <sheetView showGridLines="0" showZeros="0" topLeftCell="C1" workbookViewId="0">
      <pane ySplit="5" topLeftCell="A72" activePane="bottomLeft" state="frozen"/>
      <selection/>
      <selection pane="bottomLeft" activeCell="K1" sqref="A$1:N$1048576"/>
    </sheetView>
  </sheetViews>
  <sheetFormatPr defaultColWidth="8.8" defaultRowHeight="13.5"/>
  <cols>
    <col min="1" max="1" width="10.8" style="332" customWidth="1"/>
    <col min="2" max="2" width="41.2" style="332" customWidth="1"/>
    <col min="3" max="5" width="10.8" style="332" customWidth="1"/>
    <col min="6" max="6" width="9.35" style="335" customWidth="1"/>
    <col min="7" max="7" width="9.35" style="336" customWidth="1"/>
    <col min="8" max="8" width="10.8" style="336" customWidth="1"/>
    <col min="9" max="9" width="41.2" style="332" customWidth="1"/>
    <col min="10" max="12" width="10.8" style="332" customWidth="1"/>
    <col min="13" max="14" width="9.35" style="335" customWidth="1"/>
    <col min="15" max="16384" width="8.8" style="332"/>
  </cols>
  <sheetData>
    <row r="1" s="332" customFormat="1" ht="18" customHeight="1" spans="1:14">
      <c r="A1" s="337" t="s">
        <v>2392</v>
      </c>
      <c r="B1" s="338">
        <f>IF(COUNT(C106:E106)=3,0,"收支不平。请检查！")</f>
        <v>0</v>
      </c>
      <c r="C1" s="339"/>
      <c r="D1" s="339"/>
      <c r="E1" s="339"/>
      <c r="F1" s="335"/>
      <c r="G1" s="336"/>
      <c r="H1" s="336"/>
      <c r="M1" s="335"/>
      <c r="N1" s="335"/>
    </row>
    <row r="2" s="333" customFormat="1" ht="24" spans="1:14">
      <c r="A2" s="266" t="s">
        <v>2393</v>
      </c>
      <c r="B2" s="266"/>
      <c r="C2" s="266"/>
      <c r="D2" s="266"/>
      <c r="E2" s="266"/>
      <c r="F2" s="266"/>
      <c r="G2" s="266"/>
      <c r="H2" s="266"/>
      <c r="I2" s="266"/>
      <c r="J2" s="266"/>
      <c r="K2" s="266"/>
      <c r="L2" s="266"/>
      <c r="M2" s="266"/>
      <c r="N2" s="266"/>
    </row>
    <row r="3" s="333" customFormat="1" ht="20.25" customHeight="1" spans="1:14">
      <c r="A3" s="340"/>
      <c r="M3" s="360" t="s">
        <v>2394</v>
      </c>
      <c r="N3" s="360"/>
    </row>
    <row r="4" s="333" customFormat="1" ht="31.5" customHeight="1" spans="1:14">
      <c r="A4" s="341" t="s">
        <v>2395</v>
      </c>
      <c r="B4" s="341"/>
      <c r="C4" s="341"/>
      <c r="D4" s="341"/>
      <c r="E4" s="341"/>
      <c r="F4" s="341"/>
      <c r="G4" s="341"/>
      <c r="H4" s="341" t="s">
        <v>2396</v>
      </c>
      <c r="I4" s="341"/>
      <c r="J4" s="341"/>
      <c r="K4" s="341"/>
      <c r="L4" s="341"/>
      <c r="M4" s="341"/>
      <c r="N4" s="341"/>
    </row>
    <row r="5" s="333" customFormat="1" ht="22.2" customHeight="1" spans="1:14">
      <c r="A5" s="342" t="s">
        <v>62</v>
      </c>
      <c r="B5" s="343" t="s">
        <v>29</v>
      </c>
      <c r="C5" s="344" t="s">
        <v>2397</v>
      </c>
      <c r="D5" s="344" t="s">
        <v>2398</v>
      </c>
      <c r="E5" s="345" t="s">
        <v>31</v>
      </c>
      <c r="F5" s="346"/>
      <c r="G5" s="347"/>
      <c r="H5" s="342" t="s">
        <v>62</v>
      </c>
      <c r="I5" s="343" t="s">
        <v>29</v>
      </c>
      <c r="J5" s="344" t="s">
        <v>2397</v>
      </c>
      <c r="K5" s="344" t="s">
        <v>2398</v>
      </c>
      <c r="L5" s="345" t="s">
        <v>31</v>
      </c>
      <c r="M5" s="346"/>
      <c r="N5" s="347"/>
    </row>
    <row r="6" s="333" customFormat="1" ht="63" customHeight="1" spans="1:14">
      <c r="A6" s="342"/>
      <c r="B6" s="343"/>
      <c r="C6" s="348"/>
      <c r="D6" s="348"/>
      <c r="E6" s="244" t="s">
        <v>2399</v>
      </c>
      <c r="F6" s="349" t="s">
        <v>2400</v>
      </c>
      <c r="G6" s="349" t="s">
        <v>2401</v>
      </c>
      <c r="H6" s="342"/>
      <c r="I6" s="343"/>
      <c r="J6" s="348"/>
      <c r="K6" s="348"/>
      <c r="L6" s="244" t="s">
        <v>2399</v>
      </c>
      <c r="M6" s="349" t="s">
        <v>2400</v>
      </c>
      <c r="N6" s="349" t="s">
        <v>2401</v>
      </c>
    </row>
    <row r="7" s="332" customFormat="1" ht="15.6" customHeight="1" spans="1:14">
      <c r="A7" s="350"/>
      <c r="B7" s="351" t="s">
        <v>2402</v>
      </c>
      <c r="C7" s="352">
        <v>100039</v>
      </c>
      <c r="D7" s="352">
        <v>82563</v>
      </c>
      <c r="E7" s="352">
        <v>85080</v>
      </c>
      <c r="F7" s="353">
        <v>0.850468317356231</v>
      </c>
      <c r="G7" s="353">
        <v>1.03048581083536</v>
      </c>
      <c r="H7" s="350"/>
      <c r="I7" s="351" t="s">
        <v>2403</v>
      </c>
      <c r="J7" s="356">
        <v>575654</v>
      </c>
      <c r="K7" s="352">
        <v>578589</v>
      </c>
      <c r="L7" s="352">
        <v>587597</v>
      </c>
      <c r="M7" s="361">
        <v>1.02074683751003</v>
      </c>
      <c r="N7" s="361">
        <v>1.01556890988249</v>
      </c>
    </row>
    <row r="8" s="332" customFormat="1" ht="15.6" customHeight="1" spans="1:14">
      <c r="A8" s="354" t="s">
        <v>2404</v>
      </c>
      <c r="B8" s="355" t="s">
        <v>2405</v>
      </c>
      <c r="C8" s="356">
        <v>519596</v>
      </c>
      <c r="D8" s="356">
        <v>615938</v>
      </c>
      <c r="E8" s="356">
        <v>523167</v>
      </c>
      <c r="F8" s="353">
        <v>1.00687264721053</v>
      </c>
      <c r="G8" s="353">
        <v>0.849382567725972</v>
      </c>
      <c r="H8" s="354" t="s">
        <v>2406</v>
      </c>
      <c r="I8" s="355" t="s">
        <v>2407</v>
      </c>
      <c r="J8" s="356">
        <v>43981</v>
      </c>
      <c r="K8" s="356">
        <v>42590</v>
      </c>
      <c r="L8" s="356">
        <v>20650</v>
      </c>
      <c r="M8" s="361">
        <v>0.469520929492281</v>
      </c>
      <c r="N8" s="361">
        <v>0.484855599906081</v>
      </c>
    </row>
    <row r="9" s="332" customFormat="1" ht="15.6" customHeight="1" spans="1:14">
      <c r="A9" s="357"/>
      <c r="B9" s="355" t="s">
        <v>2408</v>
      </c>
      <c r="C9" s="356">
        <v>418311</v>
      </c>
      <c r="D9" s="352">
        <v>446232</v>
      </c>
      <c r="E9" s="358">
        <v>439074</v>
      </c>
      <c r="F9" s="353">
        <v>1.0496353191764</v>
      </c>
      <c r="G9" s="353">
        <v>0.983959016834292</v>
      </c>
      <c r="H9" s="357"/>
      <c r="I9" s="355" t="s">
        <v>2409</v>
      </c>
      <c r="J9" s="356">
        <v>0</v>
      </c>
      <c r="K9" s="356">
        <v>0</v>
      </c>
      <c r="L9" s="356">
        <v>0</v>
      </c>
      <c r="M9" s="361" t="s">
        <v>2410</v>
      </c>
      <c r="N9" s="361" t="s">
        <v>2410</v>
      </c>
    </row>
    <row r="10" s="332" customFormat="1" ht="15.6" customHeight="1" spans="1:14">
      <c r="A10" s="354" t="s">
        <v>2411</v>
      </c>
      <c r="B10" s="355" t="s">
        <v>2412</v>
      </c>
      <c r="C10" s="356">
        <v>7385</v>
      </c>
      <c r="D10" s="356">
        <v>7482</v>
      </c>
      <c r="E10" s="356">
        <v>6481</v>
      </c>
      <c r="F10" s="353">
        <v>0.87758970886933</v>
      </c>
      <c r="G10" s="353">
        <v>0.866212242715851</v>
      </c>
      <c r="H10" s="392" t="s">
        <v>2413</v>
      </c>
      <c r="I10" s="355" t="s">
        <v>2414</v>
      </c>
      <c r="J10" s="359">
        <v>0</v>
      </c>
      <c r="K10" s="359">
        <v>0</v>
      </c>
      <c r="L10" s="359">
        <v>0</v>
      </c>
      <c r="M10" s="361" t="s">
        <v>2410</v>
      </c>
      <c r="N10" s="361" t="s">
        <v>2410</v>
      </c>
    </row>
    <row r="11" s="332" customFormat="1" ht="15.6" customHeight="1" spans="1:14">
      <c r="A11" s="354" t="s">
        <v>2415</v>
      </c>
      <c r="B11" s="355" t="s">
        <v>2416</v>
      </c>
      <c r="C11" s="359">
        <v>632</v>
      </c>
      <c r="D11" s="359">
        <v>632</v>
      </c>
      <c r="E11" s="359">
        <v>632</v>
      </c>
      <c r="F11" s="353">
        <v>1</v>
      </c>
      <c r="G11" s="353">
        <v>1</v>
      </c>
      <c r="H11" s="392" t="s">
        <v>2417</v>
      </c>
      <c r="I11" s="355" t="s">
        <v>2418</v>
      </c>
      <c r="J11" s="359">
        <v>0</v>
      </c>
      <c r="K11" s="359">
        <v>0</v>
      </c>
      <c r="L11" s="359">
        <v>0</v>
      </c>
      <c r="M11" s="361" t="s">
        <v>2410</v>
      </c>
      <c r="N11" s="361" t="s">
        <v>2410</v>
      </c>
    </row>
    <row r="12" s="332" customFormat="1" ht="15.6" customHeight="1" spans="1:14">
      <c r="A12" s="354" t="s">
        <v>2419</v>
      </c>
      <c r="B12" s="355" t="s">
        <v>2420</v>
      </c>
      <c r="C12" s="359">
        <v>904</v>
      </c>
      <c r="D12" s="359">
        <v>1001</v>
      </c>
      <c r="E12" s="359">
        <v>0</v>
      </c>
      <c r="F12" s="353">
        <v>0</v>
      </c>
      <c r="G12" s="353">
        <v>0</v>
      </c>
      <c r="H12" s="392" t="s">
        <v>2421</v>
      </c>
      <c r="I12" s="355" t="s">
        <v>2422</v>
      </c>
      <c r="J12" s="359">
        <v>0</v>
      </c>
      <c r="K12" s="359">
        <v>0</v>
      </c>
      <c r="L12" s="359">
        <v>0</v>
      </c>
      <c r="M12" s="361" t="s">
        <v>2410</v>
      </c>
      <c r="N12" s="361" t="s">
        <v>2410</v>
      </c>
    </row>
    <row r="13" s="332" customFormat="1" ht="15.6" customHeight="1" spans="1:14">
      <c r="A13" s="354" t="s">
        <v>2423</v>
      </c>
      <c r="B13" s="355" t="s">
        <v>2424</v>
      </c>
      <c r="C13" s="359">
        <v>2512</v>
      </c>
      <c r="D13" s="359">
        <v>2512</v>
      </c>
      <c r="E13" s="359">
        <v>2512</v>
      </c>
      <c r="F13" s="353">
        <v>1</v>
      </c>
      <c r="G13" s="353">
        <v>1</v>
      </c>
      <c r="H13" s="357"/>
      <c r="I13" s="355"/>
      <c r="J13" s="362"/>
      <c r="K13" s="363"/>
      <c r="L13" s="363"/>
      <c r="M13" s="364"/>
      <c r="N13" s="364"/>
    </row>
    <row r="14" s="332" customFormat="1" ht="15.6" customHeight="1" spans="1:14">
      <c r="A14" s="354" t="s">
        <v>2425</v>
      </c>
      <c r="B14" s="355" t="s">
        <v>2426</v>
      </c>
      <c r="C14" s="359">
        <v>24</v>
      </c>
      <c r="D14" s="359">
        <v>24</v>
      </c>
      <c r="E14" s="359">
        <v>24</v>
      </c>
      <c r="F14" s="353">
        <v>1</v>
      </c>
      <c r="G14" s="353">
        <v>1</v>
      </c>
      <c r="H14" s="357"/>
      <c r="I14" s="355"/>
      <c r="J14" s="362"/>
      <c r="K14" s="363"/>
      <c r="L14" s="363"/>
      <c r="M14" s="364"/>
      <c r="N14" s="364"/>
    </row>
    <row r="15" s="332" customFormat="1" ht="15.6" customHeight="1" spans="1:14">
      <c r="A15" s="354" t="s">
        <v>2427</v>
      </c>
      <c r="B15" s="355" t="s">
        <v>2428</v>
      </c>
      <c r="C15" s="359">
        <v>2283</v>
      </c>
      <c r="D15" s="359">
        <v>2283</v>
      </c>
      <c r="E15" s="359">
        <v>2283</v>
      </c>
      <c r="F15" s="353">
        <v>1</v>
      </c>
      <c r="G15" s="353">
        <v>1</v>
      </c>
      <c r="H15" s="357"/>
      <c r="I15" s="355"/>
      <c r="J15" s="362"/>
      <c r="K15" s="363"/>
      <c r="L15" s="363"/>
      <c r="M15" s="364"/>
      <c r="N15" s="364"/>
    </row>
    <row r="16" s="332" customFormat="1" ht="15.6" customHeight="1" spans="1:14">
      <c r="A16" s="354" t="s">
        <v>2429</v>
      </c>
      <c r="B16" s="355" t="s">
        <v>2430</v>
      </c>
      <c r="C16" s="359">
        <v>1030</v>
      </c>
      <c r="D16" s="359">
        <v>1030</v>
      </c>
      <c r="E16" s="359">
        <v>1030</v>
      </c>
      <c r="F16" s="353">
        <v>1</v>
      </c>
      <c r="G16" s="353">
        <v>1</v>
      </c>
      <c r="H16" s="357"/>
      <c r="I16" s="355"/>
      <c r="J16" s="362"/>
      <c r="K16" s="363"/>
      <c r="L16" s="363"/>
      <c r="M16" s="364"/>
      <c r="N16" s="364"/>
    </row>
    <row r="17" s="332" customFormat="1" ht="15.6" customHeight="1" spans="1:14">
      <c r="A17" s="354" t="s">
        <v>2431</v>
      </c>
      <c r="B17" s="355" t="s">
        <v>2432</v>
      </c>
      <c r="C17" s="356">
        <v>378949</v>
      </c>
      <c r="D17" s="352">
        <v>408299</v>
      </c>
      <c r="E17" s="358">
        <v>392710</v>
      </c>
      <c r="F17" s="353">
        <v>1.03631359364981</v>
      </c>
      <c r="G17" s="353">
        <v>0.961819646876431</v>
      </c>
      <c r="H17" s="357"/>
      <c r="I17" s="355"/>
      <c r="J17" s="362"/>
      <c r="K17" s="363"/>
      <c r="L17" s="363"/>
      <c r="M17" s="364"/>
      <c r="N17" s="364"/>
    </row>
    <row r="18" s="332" customFormat="1" ht="15.6" customHeight="1" spans="1:14">
      <c r="A18" s="354" t="s">
        <v>2433</v>
      </c>
      <c r="B18" s="355" t="s">
        <v>2434</v>
      </c>
      <c r="C18" s="359">
        <v>0</v>
      </c>
      <c r="D18" s="359">
        <v>437</v>
      </c>
      <c r="E18" s="359">
        <v>0</v>
      </c>
      <c r="F18" s="353" t="s">
        <v>2410</v>
      </c>
      <c r="G18" s="353">
        <v>0</v>
      </c>
      <c r="H18" s="357"/>
      <c r="I18" s="355"/>
      <c r="J18" s="362"/>
      <c r="K18" s="363"/>
      <c r="L18" s="363"/>
      <c r="M18" s="364"/>
      <c r="N18" s="364"/>
    </row>
    <row r="19" s="332" customFormat="1" ht="15.6" customHeight="1" spans="1:14">
      <c r="A19" s="354" t="s">
        <v>2435</v>
      </c>
      <c r="B19" s="355" t="s">
        <v>2436</v>
      </c>
      <c r="C19" s="359">
        <v>106823</v>
      </c>
      <c r="D19" s="359">
        <v>141072</v>
      </c>
      <c r="E19" s="359">
        <v>106823</v>
      </c>
      <c r="F19" s="353">
        <v>1</v>
      </c>
      <c r="G19" s="353">
        <v>0.757223261880458</v>
      </c>
      <c r="H19" s="357"/>
      <c r="I19" s="355"/>
      <c r="J19" s="362"/>
      <c r="K19" s="363"/>
      <c r="L19" s="363"/>
      <c r="M19" s="364"/>
      <c r="N19" s="364"/>
    </row>
    <row r="20" s="332" customFormat="1" ht="15.6" customHeight="1" spans="1:14">
      <c r="A20" s="354" t="s">
        <v>2437</v>
      </c>
      <c r="B20" s="355" t="s">
        <v>2438</v>
      </c>
      <c r="C20" s="359">
        <v>37177</v>
      </c>
      <c r="D20" s="359">
        <v>46182</v>
      </c>
      <c r="E20" s="359">
        <v>50540</v>
      </c>
      <c r="F20" s="353">
        <v>1.35944266616456</v>
      </c>
      <c r="G20" s="353">
        <v>1.0943657702135</v>
      </c>
      <c r="H20" s="357"/>
      <c r="I20" s="355"/>
      <c r="J20" s="362"/>
      <c r="K20" s="363"/>
      <c r="L20" s="363"/>
      <c r="M20" s="364"/>
      <c r="N20" s="364"/>
    </row>
    <row r="21" s="332" customFormat="1" ht="15.6" customHeight="1" spans="1:14">
      <c r="A21" s="354" t="s">
        <v>2439</v>
      </c>
      <c r="B21" s="355" t="s">
        <v>2440</v>
      </c>
      <c r="C21" s="359">
        <v>0</v>
      </c>
      <c r="D21" s="359">
        <v>16212</v>
      </c>
      <c r="E21" s="359">
        <v>0</v>
      </c>
      <c r="F21" s="353" t="s">
        <v>2410</v>
      </c>
      <c r="G21" s="353">
        <v>0</v>
      </c>
      <c r="H21" s="357"/>
      <c r="I21" s="355"/>
      <c r="J21" s="362"/>
      <c r="K21" s="363"/>
      <c r="L21" s="363"/>
      <c r="M21" s="364"/>
      <c r="N21" s="364"/>
    </row>
    <row r="22" s="332" customFormat="1" ht="15.6" customHeight="1" spans="1:14">
      <c r="A22" s="354" t="s">
        <v>2441</v>
      </c>
      <c r="B22" s="355" t="s">
        <v>2442</v>
      </c>
      <c r="C22" s="359">
        <v>861</v>
      </c>
      <c r="D22" s="359">
        <v>1302</v>
      </c>
      <c r="E22" s="359">
        <v>988</v>
      </c>
      <c r="F22" s="353">
        <v>1.14750290360046</v>
      </c>
      <c r="G22" s="353">
        <v>0.758832565284178</v>
      </c>
      <c r="H22" s="357"/>
      <c r="I22" s="355"/>
      <c r="J22" s="362"/>
      <c r="K22" s="363"/>
      <c r="L22" s="363"/>
      <c r="M22" s="364"/>
      <c r="N22" s="364"/>
    </row>
    <row r="23" s="332" customFormat="1" ht="15.6" customHeight="1" spans="1:14">
      <c r="A23" s="354" t="s">
        <v>2443</v>
      </c>
      <c r="B23" s="355" t="s">
        <v>2444</v>
      </c>
      <c r="C23" s="359">
        <v>0</v>
      </c>
      <c r="D23" s="359">
        <v>98</v>
      </c>
      <c r="E23" s="359">
        <v>0</v>
      </c>
      <c r="F23" s="353" t="s">
        <v>2410</v>
      </c>
      <c r="G23" s="353">
        <v>0</v>
      </c>
      <c r="H23" s="357"/>
      <c r="I23" s="355"/>
      <c r="J23" s="362"/>
      <c r="K23" s="363"/>
      <c r="L23" s="363"/>
      <c r="M23" s="364"/>
      <c r="N23" s="364"/>
    </row>
    <row r="24" s="332" customFormat="1" ht="15.6" customHeight="1" spans="1:14">
      <c r="A24" s="354" t="s">
        <v>2445</v>
      </c>
      <c r="B24" s="355" t="s">
        <v>2446</v>
      </c>
      <c r="C24" s="359">
        <v>0</v>
      </c>
      <c r="D24" s="359">
        <v>4286</v>
      </c>
      <c r="E24" s="359">
        <v>4286</v>
      </c>
      <c r="F24" s="353" t="s">
        <v>2410</v>
      </c>
      <c r="G24" s="353">
        <v>1</v>
      </c>
      <c r="H24" s="357"/>
      <c r="I24" s="355"/>
      <c r="J24" s="362"/>
      <c r="K24" s="363"/>
      <c r="L24" s="363"/>
      <c r="M24" s="364"/>
      <c r="N24" s="364"/>
    </row>
    <row r="25" s="332" customFormat="1" ht="15.6" customHeight="1" spans="1:14">
      <c r="A25" s="354" t="s">
        <v>2447</v>
      </c>
      <c r="B25" s="355" t="s">
        <v>2448</v>
      </c>
      <c r="C25" s="359">
        <v>7197</v>
      </c>
      <c r="D25" s="359">
        <v>9252</v>
      </c>
      <c r="E25" s="359">
        <v>7644</v>
      </c>
      <c r="F25" s="353">
        <v>1.06210921217174</v>
      </c>
      <c r="G25" s="353">
        <v>0.826199740596628</v>
      </c>
      <c r="H25" s="357"/>
      <c r="I25" s="355"/>
      <c r="J25" s="362"/>
      <c r="K25" s="363"/>
      <c r="L25" s="363"/>
      <c r="M25" s="364"/>
      <c r="N25" s="364"/>
    </row>
    <row r="26" s="332" customFormat="1" ht="15.6" customHeight="1" spans="1:14">
      <c r="A26" s="354" t="s">
        <v>2449</v>
      </c>
      <c r="B26" s="355" t="s">
        <v>2450</v>
      </c>
      <c r="C26" s="359">
        <v>11500</v>
      </c>
      <c r="D26" s="359">
        <v>17309</v>
      </c>
      <c r="E26" s="359">
        <v>11338</v>
      </c>
      <c r="F26" s="353">
        <v>0.985913043478261</v>
      </c>
      <c r="G26" s="353">
        <v>0.655034952914669</v>
      </c>
      <c r="H26" s="357"/>
      <c r="I26" s="355"/>
      <c r="J26" s="362"/>
      <c r="K26" s="363"/>
      <c r="L26" s="363"/>
      <c r="M26" s="364"/>
      <c r="N26" s="364"/>
    </row>
    <row r="27" s="332" customFormat="1" ht="15.6" customHeight="1" spans="1:14">
      <c r="A27" s="354" t="s">
        <v>2451</v>
      </c>
      <c r="B27" s="355" t="s">
        <v>2452</v>
      </c>
      <c r="C27" s="359">
        <v>0</v>
      </c>
      <c r="D27" s="359">
        <v>180</v>
      </c>
      <c r="E27" s="359">
        <v>0</v>
      </c>
      <c r="F27" s="353" t="s">
        <v>2410</v>
      </c>
      <c r="G27" s="353">
        <v>0</v>
      </c>
      <c r="H27" s="357"/>
      <c r="I27" s="355"/>
      <c r="J27" s="362"/>
      <c r="K27" s="363"/>
      <c r="L27" s="363"/>
      <c r="M27" s="364"/>
      <c r="N27" s="364"/>
    </row>
    <row r="28" s="332" customFormat="1" ht="15.6" customHeight="1" spans="1:14">
      <c r="A28" s="354" t="s">
        <v>2453</v>
      </c>
      <c r="B28" s="355" t="s">
        <v>2454</v>
      </c>
      <c r="C28" s="359">
        <v>0</v>
      </c>
      <c r="D28" s="359">
        <v>0</v>
      </c>
      <c r="E28" s="359">
        <v>0</v>
      </c>
      <c r="F28" s="353" t="s">
        <v>2410</v>
      </c>
      <c r="G28" s="353" t="s">
        <v>2410</v>
      </c>
      <c r="H28" s="357"/>
      <c r="I28" s="355"/>
      <c r="J28" s="362"/>
      <c r="K28" s="363"/>
      <c r="L28" s="363"/>
      <c r="M28" s="364"/>
      <c r="N28" s="364"/>
    </row>
    <row r="29" s="332" customFormat="1" ht="15.6" customHeight="1" spans="1:14">
      <c r="A29" s="354" t="s">
        <v>2455</v>
      </c>
      <c r="B29" s="355" t="s">
        <v>2456</v>
      </c>
      <c r="C29" s="359">
        <v>0</v>
      </c>
      <c r="D29" s="359">
        <v>0</v>
      </c>
      <c r="E29" s="359">
        <v>0</v>
      </c>
      <c r="F29" s="353" t="s">
        <v>2410</v>
      </c>
      <c r="G29" s="353" t="s">
        <v>2410</v>
      </c>
      <c r="H29" s="357"/>
      <c r="I29" s="355"/>
      <c r="J29" s="362"/>
      <c r="K29" s="363"/>
      <c r="L29" s="363"/>
      <c r="M29" s="364"/>
      <c r="N29" s="364"/>
    </row>
    <row r="30" s="332" customFormat="1" ht="15.6" customHeight="1" spans="1:14">
      <c r="A30" s="354" t="s">
        <v>2457</v>
      </c>
      <c r="B30" s="355" t="s">
        <v>2458</v>
      </c>
      <c r="C30" s="359">
        <v>0</v>
      </c>
      <c r="D30" s="359">
        <v>12112</v>
      </c>
      <c r="E30" s="359">
        <v>12988</v>
      </c>
      <c r="F30" s="353" t="s">
        <v>2410</v>
      </c>
      <c r="G30" s="353">
        <v>1.0723249669749</v>
      </c>
      <c r="H30" s="357"/>
      <c r="I30" s="365"/>
      <c r="J30" s="362"/>
      <c r="K30" s="363"/>
      <c r="L30" s="363"/>
      <c r="M30" s="364"/>
      <c r="N30" s="364"/>
    </row>
    <row r="31" s="332" customFormat="1" ht="15.6" customHeight="1" spans="1:14">
      <c r="A31" s="354" t="s">
        <v>2459</v>
      </c>
      <c r="B31" s="355" t="s">
        <v>2460</v>
      </c>
      <c r="C31" s="359">
        <v>0</v>
      </c>
      <c r="D31" s="359">
        <v>30</v>
      </c>
      <c r="E31" s="359">
        <v>0</v>
      </c>
      <c r="F31" s="353" t="s">
        <v>2410</v>
      </c>
      <c r="G31" s="353">
        <v>0</v>
      </c>
      <c r="H31" s="357"/>
      <c r="I31" s="355"/>
      <c r="J31" s="362"/>
      <c r="K31" s="363"/>
      <c r="L31" s="363"/>
      <c r="M31" s="364"/>
      <c r="N31" s="364"/>
    </row>
    <row r="32" s="332" customFormat="1" ht="15.6" customHeight="1" spans="1:14">
      <c r="A32" s="354" t="s">
        <v>2461</v>
      </c>
      <c r="B32" s="355" t="s">
        <v>2462</v>
      </c>
      <c r="C32" s="359">
        <v>0</v>
      </c>
      <c r="D32" s="359">
        <v>0</v>
      </c>
      <c r="E32" s="359">
        <v>0</v>
      </c>
      <c r="F32" s="353" t="s">
        <v>2410</v>
      </c>
      <c r="G32" s="353" t="s">
        <v>2410</v>
      </c>
      <c r="H32" s="357"/>
      <c r="I32" s="355"/>
      <c r="J32" s="362"/>
      <c r="K32" s="363"/>
      <c r="L32" s="363"/>
      <c r="M32" s="364"/>
      <c r="N32" s="364"/>
    </row>
    <row r="33" s="332" customFormat="1" ht="15.6" customHeight="1" spans="1:14">
      <c r="A33" s="354" t="s">
        <v>2463</v>
      </c>
      <c r="B33" s="355" t="s">
        <v>2464</v>
      </c>
      <c r="C33" s="359">
        <v>0</v>
      </c>
      <c r="D33" s="359">
        <v>0</v>
      </c>
      <c r="E33" s="359">
        <v>0</v>
      </c>
      <c r="F33" s="353" t="s">
        <v>2410</v>
      </c>
      <c r="G33" s="353" t="s">
        <v>2410</v>
      </c>
      <c r="H33" s="357"/>
      <c r="I33" s="355"/>
      <c r="J33" s="362"/>
      <c r="K33" s="363"/>
      <c r="L33" s="363"/>
      <c r="M33" s="364"/>
      <c r="N33" s="364"/>
    </row>
    <row r="34" s="332" customFormat="1" ht="15.6" customHeight="1" spans="1:14">
      <c r="A34" s="354" t="s">
        <v>2465</v>
      </c>
      <c r="B34" s="355" t="s">
        <v>2466</v>
      </c>
      <c r="C34" s="359">
        <v>1598</v>
      </c>
      <c r="D34" s="359">
        <v>1591</v>
      </c>
      <c r="E34" s="359">
        <v>1598</v>
      </c>
      <c r="F34" s="353">
        <v>1</v>
      </c>
      <c r="G34" s="353">
        <v>1.0043997485858</v>
      </c>
      <c r="H34" s="357"/>
      <c r="I34" s="355"/>
      <c r="J34" s="362"/>
      <c r="K34" s="363"/>
      <c r="L34" s="363"/>
      <c r="M34" s="364"/>
      <c r="N34" s="364"/>
    </row>
    <row r="35" s="332" customFormat="1" ht="15.6" customHeight="1" spans="1:14">
      <c r="A35" s="354" t="s">
        <v>2467</v>
      </c>
      <c r="B35" s="355" t="s">
        <v>2468</v>
      </c>
      <c r="C35" s="359">
        <v>36906</v>
      </c>
      <c r="D35" s="359">
        <v>34756</v>
      </c>
      <c r="E35" s="359">
        <v>36906</v>
      </c>
      <c r="F35" s="353">
        <v>1</v>
      </c>
      <c r="G35" s="353">
        <v>1.06185982276441</v>
      </c>
      <c r="H35" s="357"/>
      <c r="I35" s="355"/>
      <c r="J35" s="362"/>
      <c r="K35" s="363"/>
      <c r="L35" s="363"/>
      <c r="M35" s="364"/>
      <c r="N35" s="364"/>
    </row>
    <row r="36" s="332" customFormat="1" ht="15.6" customHeight="1" spans="1:14">
      <c r="A36" s="354" t="s">
        <v>2469</v>
      </c>
      <c r="B36" s="355" t="s">
        <v>2470</v>
      </c>
      <c r="C36" s="359">
        <v>0</v>
      </c>
      <c r="D36" s="359">
        <v>174</v>
      </c>
      <c r="E36" s="359">
        <v>0</v>
      </c>
      <c r="F36" s="353" t="s">
        <v>2410</v>
      </c>
      <c r="G36" s="353">
        <v>0</v>
      </c>
      <c r="H36" s="357"/>
      <c r="I36" s="355"/>
      <c r="J36" s="362"/>
      <c r="K36" s="363"/>
      <c r="L36" s="363"/>
      <c r="M36" s="364"/>
      <c r="N36" s="364"/>
    </row>
    <row r="37" s="332" customFormat="1" ht="15.6" customHeight="1" spans="1:14">
      <c r="A37" s="354" t="s">
        <v>2471</v>
      </c>
      <c r="B37" s="355" t="s">
        <v>2472</v>
      </c>
      <c r="C37" s="359">
        <v>0</v>
      </c>
      <c r="D37" s="359">
        <v>865</v>
      </c>
      <c r="E37" s="359">
        <v>0</v>
      </c>
      <c r="F37" s="353" t="s">
        <v>2410</v>
      </c>
      <c r="G37" s="353">
        <v>0</v>
      </c>
      <c r="H37" s="357"/>
      <c r="I37" s="355"/>
      <c r="J37" s="362"/>
      <c r="K37" s="363"/>
      <c r="L37" s="363"/>
      <c r="M37" s="364"/>
      <c r="N37" s="364"/>
    </row>
    <row r="38" s="332" customFormat="1" ht="15.6" customHeight="1" spans="1:14">
      <c r="A38" s="354" t="s">
        <v>2473</v>
      </c>
      <c r="B38" s="355" t="s">
        <v>2474</v>
      </c>
      <c r="C38" s="359">
        <v>46338</v>
      </c>
      <c r="D38" s="359">
        <v>50521</v>
      </c>
      <c r="E38" s="359">
        <v>46338</v>
      </c>
      <c r="F38" s="353">
        <v>1</v>
      </c>
      <c r="G38" s="353">
        <v>0.91720274737238</v>
      </c>
      <c r="H38" s="357"/>
      <c r="I38" s="355"/>
      <c r="J38" s="362"/>
      <c r="K38" s="363"/>
      <c r="L38" s="363"/>
      <c r="M38" s="364"/>
      <c r="N38" s="364"/>
    </row>
    <row r="39" s="332" customFormat="1" ht="15.6" customHeight="1" spans="1:14">
      <c r="A39" s="354" t="s">
        <v>2475</v>
      </c>
      <c r="B39" s="355" t="s">
        <v>2476</v>
      </c>
      <c r="C39" s="359">
        <v>50716</v>
      </c>
      <c r="D39" s="359">
        <v>12767</v>
      </c>
      <c r="E39" s="359">
        <v>50716</v>
      </c>
      <c r="F39" s="353">
        <v>1</v>
      </c>
      <c r="G39" s="353">
        <v>3.972428918305</v>
      </c>
      <c r="H39" s="357"/>
      <c r="I39" s="355"/>
      <c r="J39" s="362"/>
      <c r="K39" s="363"/>
      <c r="L39" s="363"/>
      <c r="M39" s="364"/>
      <c r="N39" s="364"/>
    </row>
    <row r="40" s="332" customFormat="1" ht="15.6" customHeight="1" spans="1:14">
      <c r="A40" s="354" t="s">
        <v>2477</v>
      </c>
      <c r="B40" s="355" t="s">
        <v>2478</v>
      </c>
      <c r="C40" s="359">
        <v>0</v>
      </c>
      <c r="D40" s="359">
        <v>1105</v>
      </c>
      <c r="E40" s="359">
        <v>0</v>
      </c>
      <c r="F40" s="353" t="s">
        <v>2410</v>
      </c>
      <c r="G40" s="353">
        <v>0</v>
      </c>
      <c r="H40" s="357"/>
      <c r="I40" s="355"/>
      <c r="J40" s="362"/>
      <c r="K40" s="363"/>
      <c r="L40" s="363"/>
      <c r="M40" s="364"/>
      <c r="N40" s="364"/>
    </row>
    <row r="41" s="332" customFormat="1" ht="15.6" customHeight="1" spans="1:14">
      <c r="A41" s="354" t="s">
        <v>2479</v>
      </c>
      <c r="B41" s="355" t="s">
        <v>2480</v>
      </c>
      <c r="C41" s="359">
        <v>0</v>
      </c>
      <c r="D41" s="359">
        <v>0</v>
      </c>
      <c r="E41" s="359">
        <v>0</v>
      </c>
      <c r="F41" s="353" t="s">
        <v>2410</v>
      </c>
      <c r="G41" s="353" t="s">
        <v>2410</v>
      </c>
      <c r="H41" s="357"/>
      <c r="I41" s="355"/>
      <c r="J41" s="362"/>
      <c r="K41" s="363"/>
      <c r="L41" s="363"/>
      <c r="M41" s="364"/>
      <c r="N41" s="364"/>
    </row>
    <row r="42" s="332" customFormat="1" ht="15.6" customHeight="1" spans="1:14">
      <c r="A42" s="354" t="s">
        <v>2481</v>
      </c>
      <c r="B42" s="355" t="s">
        <v>2482</v>
      </c>
      <c r="C42" s="359">
        <v>38503</v>
      </c>
      <c r="D42" s="359">
        <v>30875</v>
      </c>
      <c r="E42" s="359">
        <v>38503</v>
      </c>
      <c r="F42" s="353">
        <v>1</v>
      </c>
      <c r="G42" s="353">
        <v>1.24706072874494</v>
      </c>
      <c r="H42" s="357"/>
      <c r="I42" s="355"/>
      <c r="J42" s="362"/>
      <c r="K42" s="363"/>
      <c r="L42" s="363"/>
      <c r="M42" s="364"/>
      <c r="N42" s="364"/>
    </row>
    <row r="43" s="332" customFormat="1" ht="15.6" customHeight="1" spans="1:14">
      <c r="A43" s="354" t="s">
        <v>2483</v>
      </c>
      <c r="B43" s="355" t="s">
        <v>2484</v>
      </c>
      <c r="C43" s="359">
        <v>6682</v>
      </c>
      <c r="D43" s="359">
        <v>13484</v>
      </c>
      <c r="E43" s="359">
        <v>6682</v>
      </c>
      <c r="F43" s="353">
        <v>1</v>
      </c>
      <c r="G43" s="353">
        <v>0.495550281815485</v>
      </c>
      <c r="H43" s="357"/>
      <c r="I43" s="355"/>
      <c r="J43" s="362"/>
      <c r="K43" s="363"/>
      <c r="L43" s="363"/>
      <c r="M43" s="364"/>
      <c r="N43" s="364"/>
    </row>
    <row r="44" s="332" customFormat="1" ht="15.6" customHeight="1" spans="1:14">
      <c r="A44" s="354" t="s">
        <v>2485</v>
      </c>
      <c r="B44" s="355" t="s">
        <v>2486</v>
      </c>
      <c r="C44" s="359">
        <v>0</v>
      </c>
      <c r="D44" s="359">
        <v>0</v>
      </c>
      <c r="E44" s="359">
        <v>0</v>
      </c>
      <c r="F44" s="353" t="s">
        <v>2410</v>
      </c>
      <c r="G44" s="353" t="s">
        <v>2410</v>
      </c>
      <c r="H44" s="357"/>
      <c r="I44" s="355"/>
      <c r="J44" s="362"/>
      <c r="K44" s="363"/>
      <c r="L44" s="363"/>
      <c r="M44" s="364"/>
      <c r="N44" s="364"/>
    </row>
    <row r="45" s="332" customFormat="1" ht="15.6" customHeight="1" spans="1:14">
      <c r="A45" s="354" t="s">
        <v>2487</v>
      </c>
      <c r="B45" s="355" t="s">
        <v>2488</v>
      </c>
      <c r="C45" s="359">
        <v>0</v>
      </c>
      <c r="D45" s="359">
        <v>0</v>
      </c>
      <c r="E45" s="359">
        <v>0</v>
      </c>
      <c r="F45" s="353" t="s">
        <v>2410</v>
      </c>
      <c r="G45" s="353" t="s">
        <v>2410</v>
      </c>
      <c r="H45" s="357"/>
      <c r="I45" s="355"/>
      <c r="J45" s="362"/>
      <c r="K45" s="363"/>
      <c r="L45" s="363"/>
      <c r="M45" s="364"/>
      <c r="N45" s="364"/>
    </row>
    <row r="46" s="332" customFormat="1" ht="15.6" customHeight="1" spans="1:14">
      <c r="A46" s="354" t="s">
        <v>2489</v>
      </c>
      <c r="B46" s="355" t="s">
        <v>2490</v>
      </c>
      <c r="C46" s="359">
        <v>0</v>
      </c>
      <c r="D46" s="359">
        <v>0</v>
      </c>
      <c r="E46" s="359">
        <v>0</v>
      </c>
      <c r="F46" s="353" t="s">
        <v>2410</v>
      </c>
      <c r="G46" s="353" t="s">
        <v>2410</v>
      </c>
      <c r="H46" s="357"/>
      <c r="I46" s="355"/>
      <c r="J46" s="362"/>
      <c r="K46" s="363"/>
      <c r="L46" s="363"/>
      <c r="M46" s="364"/>
      <c r="N46" s="364"/>
    </row>
    <row r="47" s="332" customFormat="1" ht="15.6" customHeight="1" spans="1:14">
      <c r="A47" s="354" t="s">
        <v>2491</v>
      </c>
      <c r="B47" s="355" t="s">
        <v>2492</v>
      </c>
      <c r="C47" s="359">
        <v>0</v>
      </c>
      <c r="D47" s="359">
        <v>0</v>
      </c>
      <c r="E47" s="359">
        <v>0</v>
      </c>
      <c r="F47" s="353" t="s">
        <v>2410</v>
      </c>
      <c r="G47" s="353" t="s">
        <v>2410</v>
      </c>
      <c r="H47" s="357"/>
      <c r="I47" s="355"/>
      <c r="J47" s="362"/>
      <c r="K47" s="363"/>
      <c r="L47" s="363"/>
      <c r="M47" s="364"/>
      <c r="N47" s="364"/>
    </row>
    <row r="48" s="332" customFormat="1" ht="15.6" customHeight="1" spans="1:14">
      <c r="A48" s="354" t="s">
        <v>2493</v>
      </c>
      <c r="B48" s="355" t="s">
        <v>2494</v>
      </c>
      <c r="C48" s="359">
        <v>1460</v>
      </c>
      <c r="D48" s="359">
        <v>2609</v>
      </c>
      <c r="E48" s="359">
        <v>1460</v>
      </c>
      <c r="F48" s="353">
        <v>1</v>
      </c>
      <c r="G48" s="353">
        <v>0.559601379839019</v>
      </c>
      <c r="H48" s="357"/>
      <c r="I48" s="355"/>
      <c r="J48" s="362"/>
      <c r="K48" s="363"/>
      <c r="L48" s="363"/>
      <c r="M48" s="364"/>
      <c r="N48" s="364"/>
    </row>
    <row r="49" s="332" customFormat="1" ht="15.6" customHeight="1" spans="1:14">
      <c r="A49" s="354" t="s">
        <v>2495</v>
      </c>
      <c r="B49" s="355" t="s">
        <v>2496</v>
      </c>
      <c r="C49" s="359">
        <v>0</v>
      </c>
      <c r="D49" s="359">
        <v>298</v>
      </c>
      <c r="E49" s="359">
        <v>0</v>
      </c>
      <c r="F49" s="353" t="s">
        <v>2410</v>
      </c>
      <c r="G49" s="353">
        <v>0</v>
      </c>
      <c r="H49" s="357"/>
      <c r="I49" s="355"/>
      <c r="J49" s="362"/>
      <c r="K49" s="363"/>
      <c r="L49" s="363"/>
      <c r="M49" s="364"/>
      <c r="N49" s="364"/>
    </row>
    <row r="50" s="332" customFormat="1" ht="15.6" customHeight="1" spans="1:14">
      <c r="A50" s="354" t="s">
        <v>2497</v>
      </c>
      <c r="B50" s="355" t="s">
        <v>2498</v>
      </c>
      <c r="C50" s="359">
        <v>0</v>
      </c>
      <c r="D50" s="359">
        <v>1244</v>
      </c>
      <c r="E50" s="359">
        <v>0</v>
      </c>
      <c r="F50" s="353" t="s">
        <v>2410</v>
      </c>
      <c r="G50" s="353">
        <v>0</v>
      </c>
      <c r="H50" s="357"/>
      <c r="I50" s="355"/>
      <c r="J50" s="362"/>
      <c r="K50" s="363"/>
      <c r="L50" s="363"/>
      <c r="M50" s="364"/>
      <c r="N50" s="364"/>
    </row>
    <row r="51" s="332" customFormat="1" ht="15.6" customHeight="1" spans="1:14">
      <c r="A51" s="354" t="s">
        <v>2499</v>
      </c>
      <c r="B51" s="355" t="s">
        <v>2500</v>
      </c>
      <c r="C51" s="359">
        <v>0</v>
      </c>
      <c r="D51" s="359">
        <v>0</v>
      </c>
      <c r="E51" s="359">
        <v>0</v>
      </c>
      <c r="F51" s="353" t="s">
        <v>2410</v>
      </c>
      <c r="G51" s="353" t="s">
        <v>2410</v>
      </c>
      <c r="H51" s="357"/>
      <c r="I51" s="355"/>
      <c r="J51" s="362"/>
      <c r="K51" s="363"/>
      <c r="L51" s="363"/>
      <c r="M51" s="364"/>
      <c r="N51" s="364"/>
    </row>
    <row r="52" s="332" customFormat="1" ht="15.6" customHeight="1" spans="1:14">
      <c r="A52" s="354" t="s">
        <v>2501</v>
      </c>
      <c r="B52" s="355" t="s">
        <v>2502</v>
      </c>
      <c r="C52" s="359">
        <v>33188</v>
      </c>
      <c r="D52" s="359">
        <v>9538</v>
      </c>
      <c r="E52" s="359">
        <v>15900</v>
      </c>
      <c r="F52" s="353">
        <v>0.479088827286971</v>
      </c>
      <c r="G52" s="353">
        <v>1.66701614594255</v>
      </c>
      <c r="H52" s="357"/>
      <c r="I52" s="355"/>
      <c r="J52" s="362"/>
      <c r="K52" s="363"/>
      <c r="L52" s="363"/>
      <c r="M52" s="364"/>
      <c r="N52" s="364"/>
    </row>
    <row r="53" s="332" customFormat="1" ht="15.6" customHeight="1" spans="1:14">
      <c r="A53" s="354" t="s">
        <v>2503</v>
      </c>
      <c r="B53" s="355" t="s">
        <v>2504</v>
      </c>
      <c r="C53" s="356">
        <v>31977</v>
      </c>
      <c r="D53" s="352">
        <v>30451</v>
      </c>
      <c r="E53" s="358">
        <v>39883</v>
      </c>
      <c r="F53" s="353">
        <v>1.24724020389655</v>
      </c>
      <c r="G53" s="353">
        <v>1.30974352238022</v>
      </c>
      <c r="H53" s="357"/>
      <c r="I53" s="355"/>
      <c r="J53" s="362"/>
      <c r="K53" s="363"/>
      <c r="L53" s="363"/>
      <c r="M53" s="364"/>
      <c r="N53" s="364"/>
    </row>
    <row r="54" s="332" customFormat="1" ht="15.6" customHeight="1" spans="1:14">
      <c r="A54" s="354" t="s">
        <v>2505</v>
      </c>
      <c r="B54" s="355" t="s">
        <v>2506</v>
      </c>
      <c r="C54" s="359">
        <v>573</v>
      </c>
      <c r="D54" s="359">
        <v>974</v>
      </c>
      <c r="E54" s="359">
        <v>970</v>
      </c>
      <c r="F54" s="353">
        <v>1.69284467713787</v>
      </c>
      <c r="G54" s="353">
        <v>0.995893223819302</v>
      </c>
      <c r="H54" s="357"/>
      <c r="I54" s="355"/>
      <c r="J54" s="362"/>
      <c r="K54" s="363"/>
      <c r="L54" s="363"/>
      <c r="M54" s="364"/>
      <c r="N54" s="364"/>
    </row>
    <row r="55" s="332" customFormat="1" ht="15.6" customHeight="1" spans="1:14">
      <c r="A55" s="354" t="s">
        <v>2507</v>
      </c>
      <c r="B55" s="355" t="s">
        <v>2508</v>
      </c>
      <c r="C55" s="359">
        <v>0</v>
      </c>
      <c r="D55" s="359">
        <v>0</v>
      </c>
      <c r="E55" s="359">
        <v>0</v>
      </c>
      <c r="F55" s="353" t="s">
        <v>2410</v>
      </c>
      <c r="G55" s="353" t="s">
        <v>2410</v>
      </c>
      <c r="H55" s="357"/>
      <c r="I55" s="355"/>
      <c r="J55" s="362"/>
      <c r="K55" s="363"/>
      <c r="L55" s="363"/>
      <c r="M55" s="364"/>
      <c r="N55" s="364"/>
    </row>
    <row r="56" s="332" customFormat="1" ht="15.6" customHeight="1" spans="1:14">
      <c r="A56" s="354" t="s">
        <v>2509</v>
      </c>
      <c r="B56" s="355" t="s">
        <v>2510</v>
      </c>
      <c r="C56" s="359">
        <v>0</v>
      </c>
      <c r="D56" s="359">
        <v>475</v>
      </c>
      <c r="E56" s="359">
        <v>480</v>
      </c>
      <c r="F56" s="353" t="s">
        <v>2410</v>
      </c>
      <c r="G56" s="353">
        <v>1.01052631578947</v>
      </c>
      <c r="H56" s="357"/>
      <c r="I56" s="355"/>
      <c r="J56" s="362"/>
      <c r="K56" s="363"/>
      <c r="L56" s="363"/>
      <c r="M56" s="364"/>
      <c r="N56" s="364"/>
    </row>
    <row r="57" s="332" customFormat="1" ht="15.6" customHeight="1" spans="1:14">
      <c r="A57" s="354" t="s">
        <v>2511</v>
      </c>
      <c r="B57" s="355" t="s">
        <v>2512</v>
      </c>
      <c r="C57" s="359">
        <v>82</v>
      </c>
      <c r="D57" s="359">
        <v>27</v>
      </c>
      <c r="E57" s="359">
        <v>30</v>
      </c>
      <c r="F57" s="353">
        <v>0.365853658536585</v>
      </c>
      <c r="G57" s="353">
        <v>1.11111111111111</v>
      </c>
      <c r="H57" s="357"/>
      <c r="I57" s="355"/>
      <c r="J57" s="362"/>
      <c r="K57" s="363"/>
      <c r="L57" s="363"/>
      <c r="M57" s="364"/>
      <c r="N57" s="364"/>
    </row>
    <row r="58" s="332" customFormat="1" ht="15.6" customHeight="1" spans="1:14">
      <c r="A58" s="354" t="s">
        <v>2513</v>
      </c>
      <c r="B58" s="355" t="s">
        <v>2514</v>
      </c>
      <c r="C58" s="359">
        <v>574</v>
      </c>
      <c r="D58" s="359">
        <v>1248</v>
      </c>
      <c r="E58" s="359">
        <v>1250</v>
      </c>
      <c r="F58" s="353">
        <v>2.17770034843206</v>
      </c>
      <c r="G58" s="353">
        <v>1.00160256410256</v>
      </c>
      <c r="H58" s="357"/>
      <c r="I58" s="355"/>
      <c r="J58" s="362"/>
      <c r="K58" s="363"/>
      <c r="L58" s="363"/>
      <c r="M58" s="364"/>
      <c r="N58" s="364"/>
    </row>
    <row r="59" s="332" customFormat="1" ht="15.6" customHeight="1" spans="1:14">
      <c r="A59" s="354" t="s">
        <v>2515</v>
      </c>
      <c r="B59" s="355" t="s">
        <v>2516</v>
      </c>
      <c r="C59" s="359">
        <v>40</v>
      </c>
      <c r="D59" s="359">
        <v>304</v>
      </c>
      <c r="E59" s="359">
        <v>300</v>
      </c>
      <c r="F59" s="353">
        <v>7.5</v>
      </c>
      <c r="G59" s="353">
        <v>0.986842105263158</v>
      </c>
      <c r="H59" s="357"/>
      <c r="I59" s="355"/>
      <c r="J59" s="362"/>
      <c r="K59" s="363"/>
      <c r="L59" s="363"/>
      <c r="M59" s="364"/>
      <c r="N59" s="364"/>
    </row>
    <row r="60" s="332" customFormat="1" ht="15.6" customHeight="1" spans="1:14">
      <c r="A60" s="354" t="s">
        <v>2517</v>
      </c>
      <c r="B60" s="355" t="s">
        <v>2518</v>
      </c>
      <c r="C60" s="359">
        <v>190</v>
      </c>
      <c r="D60" s="359">
        <v>140</v>
      </c>
      <c r="E60" s="359">
        <v>150</v>
      </c>
      <c r="F60" s="353">
        <v>0.789473684210526</v>
      </c>
      <c r="G60" s="353">
        <v>1.07142857142857</v>
      </c>
      <c r="H60" s="357"/>
      <c r="I60" s="355"/>
      <c r="J60" s="362"/>
      <c r="K60" s="363"/>
      <c r="L60" s="363"/>
      <c r="M60" s="364"/>
      <c r="N60" s="364"/>
    </row>
    <row r="61" s="332" customFormat="1" ht="15.6" customHeight="1" spans="1:17">
      <c r="A61" s="354" t="s">
        <v>2519</v>
      </c>
      <c r="B61" s="355" t="s">
        <v>2520</v>
      </c>
      <c r="C61" s="359">
        <v>554</v>
      </c>
      <c r="D61" s="359">
        <v>683</v>
      </c>
      <c r="E61" s="359">
        <v>680</v>
      </c>
      <c r="F61" s="353">
        <v>1.22743682310469</v>
      </c>
      <c r="G61" s="353">
        <v>0.995607613469985</v>
      </c>
      <c r="H61" s="357"/>
      <c r="I61" s="355"/>
      <c r="J61" s="362"/>
      <c r="K61" s="363"/>
      <c r="L61" s="363"/>
      <c r="M61" s="364"/>
      <c r="N61" s="364"/>
      <c r="Q61" s="334"/>
    </row>
    <row r="62" s="334" customFormat="1" ht="15.6" customHeight="1" spans="1:17">
      <c r="A62" s="354" t="s">
        <v>2521</v>
      </c>
      <c r="B62" s="355" t="s">
        <v>2522</v>
      </c>
      <c r="C62" s="359">
        <v>1352</v>
      </c>
      <c r="D62" s="359">
        <v>493</v>
      </c>
      <c r="E62" s="359">
        <v>500</v>
      </c>
      <c r="F62" s="353">
        <v>0.369822485207101</v>
      </c>
      <c r="G62" s="353">
        <v>1.01419878296146</v>
      </c>
      <c r="H62" s="357"/>
      <c r="I62" s="355"/>
      <c r="J62" s="362"/>
      <c r="K62" s="363"/>
      <c r="L62" s="363"/>
      <c r="M62" s="364"/>
      <c r="N62" s="364"/>
      <c r="Q62" s="332"/>
    </row>
    <row r="63" s="332" customFormat="1" ht="15.6" customHeight="1" spans="1:14">
      <c r="A63" s="354" t="s">
        <v>2523</v>
      </c>
      <c r="B63" s="355" t="s">
        <v>2524</v>
      </c>
      <c r="C63" s="359">
        <v>2195</v>
      </c>
      <c r="D63" s="359">
        <v>1524</v>
      </c>
      <c r="E63" s="359">
        <v>1500</v>
      </c>
      <c r="F63" s="353">
        <v>0.683371298405467</v>
      </c>
      <c r="G63" s="353">
        <v>0.984251968503937</v>
      </c>
      <c r="H63" s="357"/>
      <c r="I63" s="355"/>
      <c r="J63" s="362"/>
      <c r="K63" s="363"/>
      <c r="L63" s="363"/>
      <c r="M63" s="364"/>
      <c r="N63" s="364"/>
    </row>
    <row r="64" s="332" customFormat="1" ht="15.6" customHeight="1" spans="1:14">
      <c r="A64" s="354" t="s">
        <v>2525</v>
      </c>
      <c r="B64" s="355" t="s">
        <v>2526</v>
      </c>
      <c r="C64" s="359">
        <v>44</v>
      </c>
      <c r="D64" s="359">
        <v>256</v>
      </c>
      <c r="E64" s="359">
        <v>260</v>
      </c>
      <c r="F64" s="353">
        <v>5.90909090909091</v>
      </c>
      <c r="G64" s="353">
        <v>1.015625</v>
      </c>
      <c r="H64" s="357"/>
      <c r="I64" s="355"/>
      <c r="J64" s="362"/>
      <c r="K64" s="363"/>
      <c r="L64" s="363"/>
      <c r="M64" s="364"/>
      <c r="N64" s="364"/>
    </row>
    <row r="65" s="332" customFormat="1" ht="15.6" customHeight="1" spans="1:14">
      <c r="A65" s="354" t="s">
        <v>2527</v>
      </c>
      <c r="B65" s="355" t="s">
        <v>2528</v>
      </c>
      <c r="C65" s="359">
        <v>12397</v>
      </c>
      <c r="D65" s="359">
        <v>11707</v>
      </c>
      <c r="E65" s="359">
        <v>11800</v>
      </c>
      <c r="F65" s="353">
        <v>0.951843187868033</v>
      </c>
      <c r="G65" s="353">
        <v>1.00794396514906</v>
      </c>
      <c r="H65" s="357"/>
      <c r="I65" s="355"/>
      <c r="J65" s="362"/>
      <c r="K65" s="363"/>
      <c r="L65" s="363"/>
      <c r="M65" s="364"/>
      <c r="N65" s="364"/>
    </row>
    <row r="66" s="332" customFormat="1" ht="15.6" customHeight="1" spans="1:14">
      <c r="A66" s="354" t="s">
        <v>2529</v>
      </c>
      <c r="B66" s="355" t="s">
        <v>2530</v>
      </c>
      <c r="C66" s="359">
        <v>472</v>
      </c>
      <c r="D66" s="359">
        <v>1533</v>
      </c>
      <c r="E66" s="359">
        <v>1540</v>
      </c>
      <c r="F66" s="353">
        <v>3.26271186440678</v>
      </c>
      <c r="G66" s="353">
        <v>1.00456621004566</v>
      </c>
      <c r="H66" s="357"/>
      <c r="I66" s="355"/>
      <c r="J66" s="362"/>
      <c r="K66" s="363"/>
      <c r="L66" s="363"/>
      <c r="M66" s="364"/>
      <c r="N66" s="364"/>
    </row>
    <row r="67" s="332" customFormat="1" ht="15.6" customHeight="1" spans="1:14">
      <c r="A67" s="354" t="s">
        <v>2531</v>
      </c>
      <c r="B67" s="355" t="s">
        <v>2532</v>
      </c>
      <c r="C67" s="359">
        <v>117</v>
      </c>
      <c r="D67" s="359">
        <v>0</v>
      </c>
      <c r="E67" s="359">
        <v>0</v>
      </c>
      <c r="F67" s="353">
        <v>0</v>
      </c>
      <c r="G67" s="353" t="s">
        <v>2410</v>
      </c>
      <c r="H67" s="357"/>
      <c r="I67" s="355"/>
      <c r="J67" s="362"/>
      <c r="K67" s="363"/>
      <c r="L67" s="363"/>
      <c r="M67" s="364"/>
      <c r="N67" s="364"/>
    </row>
    <row r="68" s="332" customFormat="1" ht="15.6" customHeight="1" spans="1:14">
      <c r="A68" s="354" t="s">
        <v>2533</v>
      </c>
      <c r="B68" s="355" t="s">
        <v>2534</v>
      </c>
      <c r="C68" s="359">
        <v>831</v>
      </c>
      <c r="D68" s="359">
        <v>101</v>
      </c>
      <c r="E68" s="359">
        <v>110</v>
      </c>
      <c r="F68" s="353">
        <v>0.1323706377858</v>
      </c>
      <c r="G68" s="353">
        <v>1.08910891089109</v>
      </c>
      <c r="H68" s="357"/>
      <c r="I68" s="355"/>
      <c r="J68" s="362"/>
      <c r="K68" s="363"/>
      <c r="L68" s="363"/>
      <c r="M68" s="364"/>
      <c r="N68" s="364"/>
    </row>
    <row r="69" s="332" customFormat="1" ht="15.6" customHeight="1" spans="1:14">
      <c r="A69" s="354" t="s">
        <v>2535</v>
      </c>
      <c r="B69" s="355" t="s">
        <v>2536</v>
      </c>
      <c r="C69" s="359">
        <v>520</v>
      </c>
      <c r="D69" s="359">
        <v>610</v>
      </c>
      <c r="E69" s="359">
        <v>610</v>
      </c>
      <c r="F69" s="353">
        <v>1.17307692307692</v>
      </c>
      <c r="G69" s="353">
        <v>1</v>
      </c>
      <c r="H69" s="357"/>
      <c r="I69" s="355"/>
      <c r="J69" s="362"/>
      <c r="K69" s="363"/>
      <c r="L69" s="363"/>
      <c r="M69" s="364"/>
      <c r="N69" s="364"/>
    </row>
    <row r="70" s="332" customFormat="1" ht="15.6" customHeight="1" spans="1:14">
      <c r="A70" s="354" t="s">
        <v>2537</v>
      </c>
      <c r="B70" s="355" t="s">
        <v>2538</v>
      </c>
      <c r="C70" s="359">
        <v>31</v>
      </c>
      <c r="D70" s="359">
        <v>262</v>
      </c>
      <c r="E70" s="359">
        <v>265</v>
      </c>
      <c r="F70" s="353">
        <v>8.54838709677419</v>
      </c>
      <c r="G70" s="353">
        <v>1.01145038167939</v>
      </c>
      <c r="H70" s="357"/>
      <c r="I70" s="355"/>
      <c r="J70" s="362"/>
      <c r="K70" s="363"/>
      <c r="L70" s="363"/>
      <c r="M70" s="364"/>
      <c r="N70" s="364"/>
    </row>
    <row r="71" s="332" customFormat="1" ht="15.6" customHeight="1" spans="1:14">
      <c r="A71" s="354" t="s">
        <v>2539</v>
      </c>
      <c r="B71" s="355" t="s">
        <v>2540</v>
      </c>
      <c r="C71" s="359">
        <v>1924</v>
      </c>
      <c r="D71" s="359">
        <v>0</v>
      </c>
      <c r="E71" s="359">
        <v>0</v>
      </c>
      <c r="F71" s="353">
        <v>0</v>
      </c>
      <c r="G71" s="353" t="s">
        <v>2410</v>
      </c>
      <c r="H71" s="357"/>
      <c r="I71" s="355"/>
      <c r="J71" s="362"/>
      <c r="K71" s="363"/>
      <c r="L71" s="363"/>
      <c r="M71" s="364"/>
      <c r="N71" s="364"/>
    </row>
    <row r="72" s="332" customFormat="1" ht="15.6" customHeight="1" spans="1:14">
      <c r="A72" s="354" t="s">
        <v>2541</v>
      </c>
      <c r="B72" s="355" t="s">
        <v>2542</v>
      </c>
      <c r="C72" s="359">
        <v>19</v>
      </c>
      <c r="D72" s="359">
        <v>19</v>
      </c>
      <c r="E72" s="359">
        <v>20</v>
      </c>
      <c r="F72" s="353">
        <v>1.05263157894737</v>
      </c>
      <c r="G72" s="353">
        <v>1.05263157894737</v>
      </c>
      <c r="H72" s="357"/>
      <c r="I72" s="355"/>
      <c r="J72" s="362"/>
      <c r="K72" s="363"/>
      <c r="L72" s="363"/>
      <c r="M72" s="364"/>
      <c r="N72" s="364"/>
    </row>
    <row r="73" s="332" customFormat="1" ht="15.6" customHeight="1" spans="1:14">
      <c r="A73" s="354" t="s">
        <v>2543</v>
      </c>
      <c r="B73" s="355" t="s">
        <v>2544</v>
      </c>
      <c r="C73" s="359">
        <v>177</v>
      </c>
      <c r="D73" s="359">
        <v>2198</v>
      </c>
      <c r="E73" s="359">
        <v>2200</v>
      </c>
      <c r="F73" s="353">
        <v>12.4293785310734</v>
      </c>
      <c r="G73" s="353">
        <v>1.00090991810737</v>
      </c>
      <c r="H73" s="357"/>
      <c r="I73" s="355"/>
      <c r="J73" s="362"/>
      <c r="K73" s="363"/>
      <c r="L73" s="363"/>
      <c r="M73" s="364"/>
      <c r="N73" s="364"/>
    </row>
    <row r="74" s="332" customFormat="1" ht="15.6" customHeight="1" spans="1:14">
      <c r="A74" s="354" t="s">
        <v>2545</v>
      </c>
      <c r="B74" s="355" t="s">
        <v>2546</v>
      </c>
      <c r="C74" s="359">
        <v>9885</v>
      </c>
      <c r="D74" s="359">
        <v>7897</v>
      </c>
      <c r="E74" s="359">
        <v>17218</v>
      </c>
      <c r="F74" s="353">
        <v>1.74183105715731</v>
      </c>
      <c r="G74" s="353">
        <v>2.18032164112954</v>
      </c>
      <c r="H74" s="357"/>
      <c r="I74" s="355"/>
      <c r="J74" s="362"/>
      <c r="K74" s="363"/>
      <c r="L74" s="363"/>
      <c r="M74" s="364"/>
      <c r="N74" s="364"/>
    </row>
    <row r="75" s="332" customFormat="1" ht="15.6" customHeight="1" spans="1:14">
      <c r="A75" s="354" t="s">
        <v>2547</v>
      </c>
      <c r="B75" s="355" t="s">
        <v>2548</v>
      </c>
      <c r="C75" s="356">
        <v>0</v>
      </c>
      <c r="D75" s="352">
        <v>0</v>
      </c>
      <c r="E75" s="352">
        <v>0</v>
      </c>
      <c r="F75" s="353" t="s">
        <v>2410</v>
      </c>
      <c r="G75" s="353" t="s">
        <v>2410</v>
      </c>
      <c r="H75" s="354" t="s">
        <v>2549</v>
      </c>
      <c r="I75" s="355" t="s">
        <v>2550</v>
      </c>
      <c r="J75" s="356">
        <v>9696</v>
      </c>
      <c r="K75" s="352">
        <v>8845</v>
      </c>
      <c r="L75" s="352">
        <v>8857</v>
      </c>
      <c r="M75" s="361">
        <v>0.913469471947195</v>
      </c>
      <c r="N75" s="361">
        <v>1.00135669869983</v>
      </c>
    </row>
    <row r="76" s="332" customFormat="1" ht="15.6" customHeight="1" spans="1:14">
      <c r="A76" s="354" t="s">
        <v>2551</v>
      </c>
      <c r="B76" s="355" t="s">
        <v>2552</v>
      </c>
      <c r="C76" s="359">
        <v>0</v>
      </c>
      <c r="D76" s="359">
        <v>0</v>
      </c>
      <c r="E76" s="359">
        <v>0</v>
      </c>
      <c r="F76" s="353" t="s">
        <v>2410</v>
      </c>
      <c r="G76" s="353" t="s">
        <v>2410</v>
      </c>
      <c r="H76" s="354" t="s">
        <v>2553</v>
      </c>
      <c r="I76" s="355" t="s">
        <v>2554</v>
      </c>
      <c r="J76" s="359">
        <v>0</v>
      </c>
      <c r="K76" s="359">
        <v>0</v>
      </c>
      <c r="L76" s="359">
        <v>0</v>
      </c>
      <c r="M76" s="361" t="s">
        <v>2410</v>
      </c>
      <c r="N76" s="361" t="s">
        <v>2410</v>
      </c>
    </row>
    <row r="77" s="332" customFormat="1" ht="15.6" customHeight="1" spans="1:14">
      <c r="A77" s="354" t="s">
        <v>2555</v>
      </c>
      <c r="B77" s="355" t="s">
        <v>2556</v>
      </c>
      <c r="C77" s="359">
        <v>0</v>
      </c>
      <c r="D77" s="359">
        <v>0</v>
      </c>
      <c r="E77" s="359">
        <v>0</v>
      </c>
      <c r="F77" s="353" t="s">
        <v>2410</v>
      </c>
      <c r="G77" s="353" t="s">
        <v>2410</v>
      </c>
      <c r="H77" s="354" t="s">
        <v>2557</v>
      </c>
      <c r="I77" s="355" t="s">
        <v>2558</v>
      </c>
      <c r="J77" s="359">
        <v>9696</v>
      </c>
      <c r="K77" s="359">
        <v>8845</v>
      </c>
      <c r="L77" s="359">
        <v>8857</v>
      </c>
      <c r="M77" s="361">
        <v>0.913469471947195</v>
      </c>
      <c r="N77" s="361">
        <v>1.00135669869983</v>
      </c>
    </row>
    <row r="78" s="332" customFormat="1" ht="15.6" customHeight="1" spans="1:14">
      <c r="A78" s="354" t="s">
        <v>2559</v>
      </c>
      <c r="B78" s="355" t="s">
        <v>2560</v>
      </c>
      <c r="C78" s="356">
        <v>34285</v>
      </c>
      <c r="D78" s="356">
        <v>34285</v>
      </c>
      <c r="E78" s="356">
        <v>11793</v>
      </c>
      <c r="F78" s="353">
        <v>0.343969666034709</v>
      </c>
      <c r="G78" s="353">
        <v>0.343969666034709</v>
      </c>
      <c r="H78" s="354" t="s">
        <v>2561</v>
      </c>
      <c r="I78" s="355" t="s">
        <v>2562</v>
      </c>
      <c r="J78" s="356">
        <v>0</v>
      </c>
      <c r="K78" s="352">
        <v>21952</v>
      </c>
      <c r="L78" s="352">
        <v>0</v>
      </c>
      <c r="M78" s="361" t="s">
        <v>2410</v>
      </c>
      <c r="N78" s="361">
        <v>0</v>
      </c>
    </row>
    <row r="79" s="332" customFormat="1" ht="15.6" customHeight="1" spans="1:14">
      <c r="A79" s="354" t="s">
        <v>2563</v>
      </c>
      <c r="B79" s="355" t="s">
        <v>2564</v>
      </c>
      <c r="C79" s="356">
        <v>67000</v>
      </c>
      <c r="D79" s="352">
        <v>37000</v>
      </c>
      <c r="E79" s="352">
        <v>62300</v>
      </c>
      <c r="F79" s="353">
        <v>0.929850746268657</v>
      </c>
      <c r="G79" s="353">
        <v>1.68378378378378</v>
      </c>
      <c r="H79" s="392" t="s">
        <v>2565</v>
      </c>
      <c r="I79" s="355" t="s">
        <v>2566</v>
      </c>
      <c r="J79" s="356">
        <v>34285</v>
      </c>
      <c r="K79" s="352">
        <v>11793</v>
      </c>
      <c r="L79" s="352">
        <v>11793</v>
      </c>
      <c r="M79" s="361">
        <v>0.343969666034709</v>
      </c>
      <c r="N79" s="361">
        <v>1</v>
      </c>
    </row>
    <row r="80" s="332" customFormat="1" ht="15.6" customHeight="1" spans="1:14">
      <c r="A80" s="354" t="s">
        <v>2567</v>
      </c>
      <c r="B80" s="355" t="s">
        <v>2568</v>
      </c>
      <c r="C80" s="356">
        <v>67000</v>
      </c>
      <c r="D80" s="352">
        <v>37000</v>
      </c>
      <c r="E80" s="352">
        <v>62300</v>
      </c>
      <c r="F80" s="353">
        <v>0.929850746268657</v>
      </c>
      <c r="G80" s="353">
        <v>1.68378378378378</v>
      </c>
      <c r="H80" s="392" t="s">
        <v>2569</v>
      </c>
      <c r="I80" s="355" t="s">
        <v>2570</v>
      </c>
      <c r="J80" s="359">
        <v>34285</v>
      </c>
      <c r="K80" s="359">
        <v>11793</v>
      </c>
      <c r="L80" s="359">
        <v>11793</v>
      </c>
      <c r="M80" s="361">
        <v>0.343969666034709</v>
      </c>
      <c r="N80" s="361">
        <v>1</v>
      </c>
    </row>
    <row r="81" s="332" customFormat="1" ht="15.6" customHeight="1" spans="1:14">
      <c r="A81" s="354" t="s">
        <v>2571</v>
      </c>
      <c r="B81" s="355" t="s">
        <v>2572</v>
      </c>
      <c r="C81" s="359">
        <v>36950</v>
      </c>
      <c r="D81" s="359">
        <v>0</v>
      </c>
      <c r="E81" s="359">
        <v>14300</v>
      </c>
      <c r="F81" s="353">
        <v>0.387009472259811</v>
      </c>
      <c r="G81" s="353" t="s">
        <v>2410</v>
      </c>
      <c r="H81" s="357"/>
      <c r="I81" s="355"/>
      <c r="J81" s="362"/>
      <c r="K81" s="363"/>
      <c r="L81" s="363"/>
      <c r="M81" s="364"/>
      <c r="N81" s="364"/>
    </row>
    <row r="82" s="332" customFormat="1" ht="15.6" customHeight="1" spans="1:14">
      <c r="A82" s="354" t="s">
        <v>2573</v>
      </c>
      <c r="B82" s="355" t="s">
        <v>2574</v>
      </c>
      <c r="C82" s="359">
        <v>50</v>
      </c>
      <c r="D82" s="359">
        <v>20300</v>
      </c>
      <c r="E82" s="359">
        <v>18000</v>
      </c>
      <c r="F82" s="353">
        <v>360</v>
      </c>
      <c r="G82" s="353">
        <v>0.886699507389163</v>
      </c>
      <c r="H82" s="357"/>
      <c r="I82" s="355"/>
      <c r="J82" s="362"/>
      <c r="K82" s="363"/>
      <c r="L82" s="363"/>
      <c r="M82" s="364"/>
      <c r="N82" s="364"/>
    </row>
    <row r="83" s="332" customFormat="1" ht="15.6" customHeight="1" spans="1:14">
      <c r="A83" s="354" t="s">
        <v>2575</v>
      </c>
      <c r="B83" s="355" t="s">
        <v>2576</v>
      </c>
      <c r="C83" s="359">
        <v>30000</v>
      </c>
      <c r="D83" s="359">
        <v>16700</v>
      </c>
      <c r="E83" s="359">
        <v>30000</v>
      </c>
      <c r="F83" s="353">
        <v>1</v>
      </c>
      <c r="G83" s="353">
        <v>1.79640718562874</v>
      </c>
      <c r="H83" s="357"/>
      <c r="I83" s="355"/>
      <c r="J83" s="362"/>
      <c r="K83" s="363"/>
      <c r="L83" s="363"/>
      <c r="M83" s="364"/>
      <c r="N83" s="364"/>
    </row>
    <row r="84" s="332" customFormat="1" ht="15.6" customHeight="1" spans="1:14">
      <c r="A84" s="354" t="s">
        <v>2577</v>
      </c>
      <c r="B84" s="355" t="s">
        <v>2578</v>
      </c>
      <c r="C84" s="356">
        <v>0</v>
      </c>
      <c r="D84" s="352">
        <v>97700</v>
      </c>
      <c r="E84" s="352">
        <v>10000</v>
      </c>
      <c r="F84" s="353" t="s">
        <v>2410</v>
      </c>
      <c r="G84" s="353">
        <v>0.102354145342886</v>
      </c>
      <c r="H84" s="354" t="s">
        <v>2579</v>
      </c>
      <c r="I84" s="355" t="s">
        <v>2580</v>
      </c>
      <c r="J84" s="356">
        <v>0</v>
      </c>
      <c r="K84" s="352">
        <v>0</v>
      </c>
      <c r="L84" s="352">
        <v>0</v>
      </c>
      <c r="M84" s="361" t="s">
        <v>2410</v>
      </c>
      <c r="N84" s="361" t="s">
        <v>2410</v>
      </c>
    </row>
    <row r="85" s="332" customFormat="1" ht="15.6" customHeight="1" spans="1:14">
      <c r="A85" s="354" t="s">
        <v>2581</v>
      </c>
      <c r="B85" s="355" t="s">
        <v>2582</v>
      </c>
      <c r="C85" s="356">
        <v>0</v>
      </c>
      <c r="D85" s="352">
        <v>97700</v>
      </c>
      <c r="E85" s="352">
        <v>10000</v>
      </c>
      <c r="F85" s="353" t="s">
        <v>2410</v>
      </c>
      <c r="G85" s="353">
        <v>0.102354145342886</v>
      </c>
      <c r="H85" s="354" t="s">
        <v>2583</v>
      </c>
      <c r="I85" s="355" t="s">
        <v>2584</v>
      </c>
      <c r="J85" s="359">
        <v>0</v>
      </c>
      <c r="K85" s="359">
        <v>0</v>
      </c>
      <c r="L85" s="359">
        <v>0</v>
      </c>
      <c r="M85" s="361" t="s">
        <v>2410</v>
      </c>
      <c r="N85" s="361" t="s">
        <v>2410</v>
      </c>
    </row>
    <row r="86" s="332" customFormat="1" ht="15.6" customHeight="1" spans="1:14">
      <c r="A86" s="354" t="s">
        <v>2585</v>
      </c>
      <c r="B86" s="355" t="s">
        <v>2586</v>
      </c>
      <c r="C86" s="359">
        <v>0</v>
      </c>
      <c r="D86" s="359">
        <v>97700</v>
      </c>
      <c r="E86" s="359">
        <v>10000</v>
      </c>
      <c r="F86" s="353" t="s">
        <v>2410</v>
      </c>
      <c r="G86" s="353">
        <v>0.102354145342886</v>
      </c>
      <c r="H86" s="354" t="s">
        <v>2587</v>
      </c>
      <c r="I86" s="355" t="s">
        <v>2588</v>
      </c>
      <c r="J86" s="359">
        <v>0</v>
      </c>
      <c r="K86" s="359">
        <v>0</v>
      </c>
      <c r="L86" s="359">
        <v>0</v>
      </c>
      <c r="M86" s="361" t="s">
        <v>2410</v>
      </c>
      <c r="N86" s="361" t="s">
        <v>2410</v>
      </c>
    </row>
    <row r="87" s="332" customFormat="1" ht="15.6" customHeight="1" spans="1:14">
      <c r="A87" s="354" t="s">
        <v>2589</v>
      </c>
      <c r="B87" s="355" t="s">
        <v>2590</v>
      </c>
      <c r="C87" s="359">
        <v>0</v>
      </c>
      <c r="D87" s="359">
        <v>0</v>
      </c>
      <c r="E87" s="359">
        <v>0</v>
      </c>
      <c r="F87" s="353" t="s">
        <v>2410</v>
      </c>
      <c r="G87" s="353" t="s">
        <v>2410</v>
      </c>
      <c r="H87" s="354" t="s">
        <v>2591</v>
      </c>
      <c r="I87" s="355" t="s">
        <v>2592</v>
      </c>
      <c r="J87" s="359">
        <v>0</v>
      </c>
      <c r="K87" s="359">
        <v>0</v>
      </c>
      <c r="L87" s="359">
        <v>0</v>
      </c>
      <c r="M87" s="361" t="s">
        <v>2410</v>
      </c>
      <c r="N87" s="361" t="s">
        <v>2410</v>
      </c>
    </row>
    <row r="88" s="332" customFormat="1" ht="15.6" customHeight="1" spans="1:14">
      <c r="A88" s="354" t="s">
        <v>2593</v>
      </c>
      <c r="B88" s="355" t="s">
        <v>2594</v>
      </c>
      <c r="C88" s="359">
        <v>0</v>
      </c>
      <c r="D88" s="359">
        <v>0</v>
      </c>
      <c r="E88" s="359">
        <v>0</v>
      </c>
      <c r="F88" s="353" t="s">
        <v>2410</v>
      </c>
      <c r="G88" s="353" t="s">
        <v>2410</v>
      </c>
      <c r="H88" s="354" t="s">
        <v>2595</v>
      </c>
      <c r="I88" s="355" t="s">
        <v>2596</v>
      </c>
      <c r="J88" s="359">
        <v>0</v>
      </c>
      <c r="K88" s="359">
        <v>0</v>
      </c>
      <c r="L88" s="359">
        <v>0</v>
      </c>
      <c r="M88" s="361" t="s">
        <v>2410</v>
      </c>
      <c r="N88" s="361" t="s">
        <v>2410</v>
      </c>
    </row>
    <row r="89" s="332" customFormat="1" ht="15.6" customHeight="1" spans="1:14">
      <c r="A89" s="354" t="s">
        <v>2597</v>
      </c>
      <c r="B89" s="355" t="s">
        <v>2598</v>
      </c>
      <c r="C89" s="359">
        <v>0</v>
      </c>
      <c r="D89" s="359">
        <v>0</v>
      </c>
      <c r="E89" s="359">
        <v>0</v>
      </c>
      <c r="F89" s="353" t="s">
        <v>2410</v>
      </c>
      <c r="G89" s="353" t="s">
        <v>2410</v>
      </c>
      <c r="H89" s="354" t="s">
        <v>2599</v>
      </c>
      <c r="I89" s="355" t="s">
        <v>2600</v>
      </c>
      <c r="J89" s="356">
        <v>0</v>
      </c>
      <c r="K89" s="356">
        <v>0</v>
      </c>
      <c r="L89" s="356">
        <v>0</v>
      </c>
      <c r="M89" s="361" t="s">
        <v>2410</v>
      </c>
      <c r="N89" s="361" t="s">
        <v>2410</v>
      </c>
    </row>
    <row r="90" s="332" customFormat="1" ht="15.6" customHeight="1" spans="1:14">
      <c r="A90" s="354" t="s">
        <v>2601</v>
      </c>
      <c r="B90" s="355" t="s">
        <v>2602</v>
      </c>
      <c r="C90" s="356">
        <v>0</v>
      </c>
      <c r="D90" s="356">
        <v>721</v>
      </c>
      <c r="E90" s="356">
        <v>0</v>
      </c>
      <c r="F90" s="353" t="s">
        <v>2410</v>
      </c>
      <c r="G90" s="353">
        <v>0</v>
      </c>
      <c r="H90" s="354" t="s">
        <v>2603</v>
      </c>
      <c r="I90" s="355" t="s">
        <v>2604</v>
      </c>
      <c r="J90" s="356">
        <v>0</v>
      </c>
      <c r="K90" s="356">
        <v>0</v>
      </c>
      <c r="L90" s="356">
        <v>0</v>
      </c>
      <c r="M90" s="361" t="s">
        <v>2410</v>
      </c>
      <c r="N90" s="361" t="s">
        <v>2410</v>
      </c>
    </row>
    <row r="91" s="332" customFormat="1" ht="15.6" customHeight="1" spans="1:14">
      <c r="A91" s="354" t="s">
        <v>2605</v>
      </c>
      <c r="B91" s="355" t="s">
        <v>2606</v>
      </c>
      <c r="C91" s="356">
        <v>0</v>
      </c>
      <c r="D91" s="352">
        <v>0</v>
      </c>
      <c r="E91" s="352">
        <v>0</v>
      </c>
      <c r="F91" s="353" t="s">
        <v>2410</v>
      </c>
      <c r="G91" s="353" t="s">
        <v>2410</v>
      </c>
      <c r="H91" s="354" t="s">
        <v>2607</v>
      </c>
      <c r="I91" s="355" t="s">
        <v>2608</v>
      </c>
      <c r="J91" s="356">
        <v>0</v>
      </c>
      <c r="K91" s="352">
        <v>0</v>
      </c>
      <c r="L91" s="352">
        <v>0</v>
      </c>
      <c r="M91" s="361" t="s">
        <v>2410</v>
      </c>
      <c r="N91" s="361" t="s">
        <v>2410</v>
      </c>
    </row>
    <row r="92" s="332" customFormat="1" ht="15.6" customHeight="1" spans="1:14">
      <c r="A92" s="354" t="s">
        <v>2609</v>
      </c>
      <c r="B92" s="355" t="s">
        <v>2610</v>
      </c>
      <c r="C92" s="359">
        <v>0</v>
      </c>
      <c r="D92" s="359">
        <v>0</v>
      </c>
      <c r="E92" s="359">
        <v>0</v>
      </c>
      <c r="F92" s="353" t="s">
        <v>2410</v>
      </c>
      <c r="G92" s="353" t="s">
        <v>2410</v>
      </c>
      <c r="H92" s="354" t="s">
        <v>2611</v>
      </c>
      <c r="I92" s="355" t="s">
        <v>2612</v>
      </c>
      <c r="J92" s="359">
        <v>0</v>
      </c>
      <c r="K92" s="359">
        <v>0</v>
      </c>
      <c r="L92" s="359">
        <v>0</v>
      </c>
      <c r="M92" s="361" t="s">
        <v>2410</v>
      </c>
      <c r="N92" s="361" t="s">
        <v>2410</v>
      </c>
    </row>
    <row r="93" s="332" customFormat="1" ht="15.6" customHeight="1" spans="1:14">
      <c r="A93" s="354" t="s">
        <v>2613</v>
      </c>
      <c r="B93" s="355" t="s">
        <v>2614</v>
      </c>
      <c r="C93" s="359">
        <v>0</v>
      </c>
      <c r="D93" s="359">
        <v>0</v>
      </c>
      <c r="E93" s="359">
        <v>0</v>
      </c>
      <c r="F93" s="353" t="s">
        <v>2410</v>
      </c>
      <c r="G93" s="353" t="s">
        <v>2410</v>
      </c>
      <c r="H93" s="354" t="s">
        <v>2615</v>
      </c>
      <c r="I93" s="355" t="s">
        <v>2616</v>
      </c>
      <c r="J93" s="359">
        <v>0</v>
      </c>
      <c r="K93" s="359">
        <v>0</v>
      </c>
      <c r="L93" s="359">
        <v>0</v>
      </c>
      <c r="M93" s="361" t="s">
        <v>2410</v>
      </c>
      <c r="N93" s="361" t="s">
        <v>2410</v>
      </c>
    </row>
    <row r="94" s="332" customFormat="1" ht="15.6" customHeight="1" spans="1:14">
      <c r="A94" s="354" t="s">
        <v>2617</v>
      </c>
      <c r="B94" s="355" t="s">
        <v>2618</v>
      </c>
      <c r="C94" s="359">
        <v>0</v>
      </c>
      <c r="D94" s="359">
        <v>0</v>
      </c>
      <c r="E94" s="359">
        <v>0</v>
      </c>
      <c r="F94" s="353" t="s">
        <v>2410</v>
      </c>
      <c r="G94" s="353" t="s">
        <v>2410</v>
      </c>
      <c r="H94" s="354" t="s">
        <v>2619</v>
      </c>
      <c r="I94" s="355" t="s">
        <v>2620</v>
      </c>
      <c r="J94" s="359">
        <v>0</v>
      </c>
      <c r="K94" s="359">
        <v>0</v>
      </c>
      <c r="L94" s="359">
        <v>0</v>
      </c>
      <c r="M94" s="361" t="s">
        <v>2410</v>
      </c>
      <c r="N94" s="361" t="s">
        <v>2410</v>
      </c>
    </row>
    <row r="95" s="332" customFormat="1" ht="15.6" customHeight="1" spans="1:14">
      <c r="A95" s="354" t="s">
        <v>2621</v>
      </c>
      <c r="B95" s="355" t="s">
        <v>2622</v>
      </c>
      <c r="C95" s="359">
        <v>0</v>
      </c>
      <c r="D95" s="359">
        <v>0</v>
      </c>
      <c r="E95" s="359">
        <v>0</v>
      </c>
      <c r="F95" s="353" t="s">
        <v>2410</v>
      </c>
      <c r="G95" s="353" t="s">
        <v>2410</v>
      </c>
      <c r="H95" s="354" t="s">
        <v>2623</v>
      </c>
      <c r="I95" s="355" t="s">
        <v>2624</v>
      </c>
      <c r="J95" s="359">
        <v>0</v>
      </c>
      <c r="K95" s="359">
        <v>0</v>
      </c>
      <c r="L95" s="359">
        <v>0</v>
      </c>
      <c r="M95" s="361" t="s">
        <v>2410</v>
      </c>
      <c r="N95" s="361" t="s">
        <v>2410</v>
      </c>
    </row>
    <row r="96" s="332" customFormat="1" ht="15.6" customHeight="1" spans="1:14">
      <c r="A96" s="363"/>
      <c r="B96" s="366"/>
      <c r="C96" s="362"/>
      <c r="D96" s="363"/>
      <c r="E96" s="363"/>
      <c r="F96" s="363"/>
      <c r="G96" s="363"/>
      <c r="H96" s="357"/>
      <c r="I96" s="355"/>
      <c r="J96" s="362"/>
      <c r="K96" s="363"/>
      <c r="L96" s="363"/>
      <c r="M96" s="364"/>
      <c r="N96" s="364"/>
    </row>
    <row r="97" s="332" customFormat="1" ht="15.6" customHeight="1" spans="1:14">
      <c r="A97" s="354" t="s">
        <v>2625</v>
      </c>
      <c r="B97" s="355" t="s">
        <v>2626</v>
      </c>
      <c r="C97" s="356">
        <v>0</v>
      </c>
      <c r="D97" s="352">
        <v>0</v>
      </c>
      <c r="E97" s="352">
        <v>0</v>
      </c>
      <c r="F97" s="353" t="s">
        <v>2410</v>
      </c>
      <c r="G97" s="353" t="s">
        <v>2410</v>
      </c>
      <c r="H97" s="354" t="s">
        <v>2627</v>
      </c>
      <c r="I97" s="355" t="s">
        <v>2628</v>
      </c>
      <c r="J97" s="356">
        <v>0</v>
      </c>
      <c r="K97" s="352">
        <v>77322</v>
      </c>
      <c r="L97" s="352">
        <v>0</v>
      </c>
      <c r="M97" s="361" t="s">
        <v>2410</v>
      </c>
      <c r="N97" s="361">
        <v>0</v>
      </c>
    </row>
    <row r="98" s="332" customFormat="1" ht="15.6" customHeight="1" spans="1:14">
      <c r="A98" s="354" t="s">
        <v>2629</v>
      </c>
      <c r="B98" s="355" t="s">
        <v>2630</v>
      </c>
      <c r="C98" s="356">
        <v>0</v>
      </c>
      <c r="D98" s="352">
        <v>0</v>
      </c>
      <c r="E98" s="352">
        <v>0</v>
      </c>
      <c r="F98" s="353" t="s">
        <v>2410</v>
      </c>
      <c r="G98" s="353" t="s">
        <v>2410</v>
      </c>
      <c r="H98" s="354" t="s">
        <v>2631</v>
      </c>
      <c r="I98" s="355" t="s">
        <v>2632</v>
      </c>
      <c r="J98" s="356">
        <v>0</v>
      </c>
      <c r="K98" s="352">
        <v>77322</v>
      </c>
      <c r="L98" s="352">
        <v>0</v>
      </c>
      <c r="M98" s="361" t="s">
        <v>2410</v>
      </c>
      <c r="N98" s="361">
        <v>0</v>
      </c>
    </row>
    <row r="99" s="332" customFormat="1" ht="15.6" customHeight="1" spans="1:14">
      <c r="A99" s="354" t="s">
        <v>2633</v>
      </c>
      <c r="B99" s="355" t="s">
        <v>2634</v>
      </c>
      <c r="C99" s="356">
        <v>0</v>
      </c>
      <c r="D99" s="352">
        <v>0</v>
      </c>
      <c r="E99" s="352">
        <v>0</v>
      </c>
      <c r="F99" s="353" t="s">
        <v>2410</v>
      </c>
      <c r="G99" s="353" t="s">
        <v>2410</v>
      </c>
      <c r="H99" s="354" t="s">
        <v>2635</v>
      </c>
      <c r="I99" s="355" t="s">
        <v>2636</v>
      </c>
      <c r="J99" s="359">
        <v>0</v>
      </c>
      <c r="K99" s="359">
        <v>77322</v>
      </c>
      <c r="L99" s="359">
        <v>0</v>
      </c>
      <c r="M99" s="361" t="s">
        <v>2410</v>
      </c>
      <c r="N99" s="361">
        <v>0</v>
      </c>
    </row>
    <row r="100" s="332" customFormat="1" ht="15.6" customHeight="1" spans="1:14">
      <c r="A100" s="354" t="s">
        <v>2637</v>
      </c>
      <c r="B100" s="355" t="s">
        <v>2638</v>
      </c>
      <c r="C100" s="359">
        <v>0</v>
      </c>
      <c r="D100" s="359">
        <v>0</v>
      </c>
      <c r="E100" s="359">
        <v>0</v>
      </c>
      <c r="F100" s="353" t="s">
        <v>2410</v>
      </c>
      <c r="G100" s="353" t="s">
        <v>2410</v>
      </c>
      <c r="H100" s="354" t="s">
        <v>2639</v>
      </c>
      <c r="I100" s="355" t="s">
        <v>2640</v>
      </c>
      <c r="J100" s="359">
        <v>0</v>
      </c>
      <c r="K100" s="359">
        <v>0</v>
      </c>
      <c r="L100" s="359">
        <v>0</v>
      </c>
      <c r="M100" s="361" t="s">
        <v>2410</v>
      </c>
      <c r="N100" s="361" t="s">
        <v>2410</v>
      </c>
    </row>
    <row r="101" s="332" customFormat="1" ht="15.6" customHeight="1" spans="1:14">
      <c r="A101" s="354" t="s">
        <v>2641</v>
      </c>
      <c r="B101" s="355" t="s">
        <v>2642</v>
      </c>
      <c r="C101" s="359">
        <v>0</v>
      </c>
      <c r="D101" s="359">
        <v>0</v>
      </c>
      <c r="E101" s="359">
        <v>0</v>
      </c>
      <c r="F101" s="353" t="s">
        <v>2410</v>
      </c>
      <c r="G101" s="353" t="s">
        <v>2410</v>
      </c>
      <c r="H101" s="354" t="s">
        <v>2643</v>
      </c>
      <c r="I101" s="355" t="s">
        <v>2644</v>
      </c>
      <c r="J101" s="359">
        <v>0</v>
      </c>
      <c r="K101" s="359">
        <v>0</v>
      </c>
      <c r="L101" s="359">
        <v>0</v>
      </c>
      <c r="M101" s="361" t="s">
        <v>2410</v>
      </c>
      <c r="N101" s="361" t="s">
        <v>2410</v>
      </c>
    </row>
    <row r="102" s="332" customFormat="1" ht="15.6" customHeight="1" spans="1:14">
      <c r="A102" s="354" t="s">
        <v>2645</v>
      </c>
      <c r="B102" s="355" t="s">
        <v>2646</v>
      </c>
      <c r="C102" s="359">
        <v>0</v>
      </c>
      <c r="D102" s="359">
        <v>0</v>
      </c>
      <c r="E102" s="359">
        <v>0</v>
      </c>
      <c r="F102" s="353" t="s">
        <v>2410</v>
      </c>
      <c r="G102" s="353" t="s">
        <v>2410</v>
      </c>
      <c r="H102" s="354" t="s">
        <v>2647</v>
      </c>
      <c r="I102" s="355" t="s">
        <v>2648</v>
      </c>
      <c r="J102" s="359">
        <v>0</v>
      </c>
      <c r="K102" s="359">
        <v>0</v>
      </c>
      <c r="L102" s="359">
        <v>0</v>
      </c>
      <c r="M102" s="361" t="s">
        <v>2410</v>
      </c>
      <c r="N102" s="361" t="s">
        <v>2410</v>
      </c>
    </row>
    <row r="103" s="332" customFormat="1" ht="15.6" customHeight="1" spans="1:14">
      <c r="A103" s="354" t="s">
        <v>2649</v>
      </c>
      <c r="B103" s="355" t="s">
        <v>2650</v>
      </c>
      <c r="C103" s="359">
        <v>0</v>
      </c>
      <c r="D103" s="359">
        <v>0</v>
      </c>
      <c r="E103" s="359">
        <v>0</v>
      </c>
      <c r="F103" s="353" t="s">
        <v>2410</v>
      </c>
      <c r="G103" s="353" t="s">
        <v>2410</v>
      </c>
      <c r="H103" s="357"/>
      <c r="I103" s="355"/>
      <c r="J103" s="362"/>
      <c r="K103" s="363"/>
      <c r="L103" s="363"/>
      <c r="M103" s="364"/>
      <c r="N103" s="364"/>
    </row>
    <row r="104" s="332" customFormat="1" ht="15.6" customHeight="1" spans="1:14">
      <c r="A104" s="357"/>
      <c r="B104" s="355"/>
      <c r="C104" s="362"/>
      <c r="D104" s="363"/>
      <c r="E104" s="363"/>
      <c r="F104" s="363"/>
      <c r="G104" s="363"/>
      <c r="H104" s="357"/>
      <c r="I104" s="355"/>
      <c r="J104" s="362"/>
      <c r="K104" s="363"/>
      <c r="L104" s="363"/>
      <c r="M104" s="364"/>
      <c r="N104" s="364"/>
    </row>
    <row r="105" s="332" customFormat="1" ht="15.6" customHeight="1" spans="1:14">
      <c r="A105" s="350"/>
      <c r="B105" s="351" t="s">
        <v>2651</v>
      </c>
      <c r="C105" s="356">
        <v>619635</v>
      </c>
      <c r="D105" s="352">
        <v>698501</v>
      </c>
      <c r="E105" s="352">
        <v>608247</v>
      </c>
      <c r="F105" s="353">
        <v>0.981621438427461</v>
      </c>
      <c r="G105" s="353">
        <v>0.87078901819754</v>
      </c>
      <c r="H105" s="350"/>
      <c r="I105" s="351" t="s">
        <v>2652</v>
      </c>
      <c r="J105" s="356">
        <v>619635</v>
      </c>
      <c r="K105" s="352">
        <v>698501</v>
      </c>
      <c r="L105" s="352">
        <v>608247</v>
      </c>
      <c r="M105" s="361">
        <v>0.981621438427461</v>
      </c>
      <c r="N105" s="361">
        <v>0.87078901819754</v>
      </c>
    </row>
    <row r="106" s="332" customFormat="1" ht="37.2" customHeight="1" spans="3:14">
      <c r="C106" s="367">
        <f>IF(ABS(C105-J105)&gt;0.5,"请检查平衡！",0)</f>
        <v>0</v>
      </c>
      <c r="D106" s="367">
        <f>IF(ABS(D105-K105)&gt;0.5,"请检查平衡！",0)</f>
        <v>0</v>
      </c>
      <c r="E106" s="367">
        <f>IF(ABS(E105-L105)&gt;0.5,"请检查平衡！",0)</f>
        <v>0</v>
      </c>
      <c r="F106" s="368"/>
      <c r="G106" s="336"/>
      <c r="H106" s="336"/>
      <c r="K106" s="332">
        <v>0</v>
      </c>
      <c r="L106" s="332">
        <v>0</v>
      </c>
      <c r="M106" s="335"/>
      <c r="N106" s="335"/>
    </row>
    <row r="107" s="332" customFormat="1" ht="16.5" customHeight="1" spans="6:14">
      <c r="F107" s="335"/>
      <c r="G107" s="336"/>
      <c r="H107" s="336"/>
      <c r="M107" s="335"/>
      <c r="N107" s="335"/>
    </row>
    <row r="108" s="332" customFormat="1" ht="16.5" customHeight="1" spans="6:14">
      <c r="F108" s="335"/>
      <c r="G108" s="336"/>
      <c r="H108" s="336"/>
      <c r="M108" s="335"/>
      <c r="N108" s="335"/>
    </row>
    <row r="109" s="332" customFormat="1" ht="16.5" customHeight="1" spans="6:14">
      <c r="F109" s="335"/>
      <c r="G109" s="336"/>
      <c r="H109" s="336"/>
      <c r="M109" s="335"/>
      <c r="N109" s="335"/>
    </row>
    <row r="110" s="332" customFormat="1" ht="36" customHeight="1" spans="6:14">
      <c r="F110" s="335"/>
      <c r="G110" s="336"/>
      <c r="H110" s="336"/>
      <c r="M110" s="335"/>
      <c r="N110" s="335"/>
    </row>
  </sheetData>
  <mergeCells count="14">
    <mergeCell ref="A2:N2"/>
    <mergeCell ref="M3:N3"/>
    <mergeCell ref="A4:G4"/>
    <mergeCell ref="H4:N4"/>
    <mergeCell ref="E5:G5"/>
    <mergeCell ref="L5:N5"/>
    <mergeCell ref="A5:A6"/>
    <mergeCell ref="B5:B6"/>
    <mergeCell ref="C5:C6"/>
    <mergeCell ref="D5:D6"/>
    <mergeCell ref="H5:H6"/>
    <mergeCell ref="I5:I6"/>
    <mergeCell ref="J5:J6"/>
    <mergeCell ref="K5:K6"/>
  </mergeCells>
  <printOptions horizontalCentered="1"/>
  <pageMargins left="0.471527777777778" right="0.471527777777778" top="0.275" bottom="0.275" header="0.313888888888889" footer="0.313888888888889"/>
  <pageSetup paperSize="9" scale="75" orientation="landscape"/>
  <headerFooter/>
  <rowBreaks count="1" manualBreakCount="1">
    <brk id="66"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53"/>
  <sheetViews>
    <sheetView showGridLines="0" showZeros="0" workbookViewId="0">
      <pane ySplit="5" topLeftCell="A6" activePane="bottomLeft" state="frozen"/>
      <selection/>
      <selection pane="bottomLeft" activeCell="A9" sqref="A9"/>
    </sheetView>
  </sheetViews>
  <sheetFormatPr defaultColWidth="9" defaultRowHeight="14.25" outlineLevelCol="2"/>
  <cols>
    <col min="1" max="1" width="57.625" style="313" customWidth="1"/>
    <col min="2" max="2" width="20.5" style="314" customWidth="1"/>
    <col min="3" max="3" width="16.625" style="314" customWidth="1"/>
    <col min="4" max="16380" width="9" style="313"/>
  </cols>
  <sheetData>
    <row r="1" ht="18" customHeight="1" spans="1:1">
      <c r="A1" s="315" t="s">
        <v>2653</v>
      </c>
    </row>
    <row r="2" s="312" customFormat="1" ht="20.25" spans="1:3">
      <c r="A2" s="316" t="s">
        <v>5</v>
      </c>
      <c r="B2" s="316"/>
      <c r="C2" s="316"/>
    </row>
    <row r="3" ht="13" customHeight="1" spans="3:3">
      <c r="C3" s="314" t="s">
        <v>28</v>
      </c>
    </row>
    <row r="4" ht="31.5" customHeight="1" spans="1:3">
      <c r="A4" s="317" t="s">
        <v>2395</v>
      </c>
      <c r="B4" s="318"/>
      <c r="C4" s="319"/>
    </row>
    <row r="5" ht="21.95" customHeight="1" spans="1:3">
      <c r="A5" s="320" t="s">
        <v>29</v>
      </c>
      <c r="B5" s="321" t="s">
        <v>30</v>
      </c>
      <c r="C5" s="320" t="s">
        <v>31</v>
      </c>
    </row>
    <row r="6" ht="21" customHeight="1" spans="1:3">
      <c r="A6" s="322" t="s">
        <v>2654</v>
      </c>
      <c r="B6" s="233">
        <f>SUM(B7:B12)</f>
        <v>7482</v>
      </c>
      <c r="C6" s="233">
        <f>SUM(C7:C12)</f>
        <v>6481</v>
      </c>
    </row>
    <row r="7" ht="21" customHeight="1" spans="1:3">
      <c r="A7" s="232" t="s">
        <v>2655</v>
      </c>
      <c r="B7" s="233">
        <v>632</v>
      </c>
      <c r="C7" s="233">
        <v>632</v>
      </c>
    </row>
    <row r="8" ht="21" customHeight="1" spans="1:3">
      <c r="A8" s="232" t="s">
        <v>2656</v>
      </c>
      <c r="B8" s="233">
        <v>1001</v>
      </c>
      <c r="C8" s="233">
        <v>0</v>
      </c>
    </row>
    <row r="9" ht="21" customHeight="1" spans="1:3">
      <c r="A9" s="232" t="s">
        <v>2657</v>
      </c>
      <c r="B9" s="233">
        <v>2512</v>
      </c>
      <c r="C9" s="233">
        <v>2512</v>
      </c>
    </row>
    <row r="10" ht="21" customHeight="1" spans="1:3">
      <c r="A10" s="232" t="s">
        <v>2658</v>
      </c>
      <c r="B10" s="233">
        <v>24</v>
      </c>
      <c r="C10" s="233">
        <v>24</v>
      </c>
    </row>
    <row r="11" ht="21" customHeight="1" spans="1:3">
      <c r="A11" s="232" t="s">
        <v>2659</v>
      </c>
      <c r="B11" s="233">
        <v>2283</v>
      </c>
      <c r="C11" s="233">
        <v>2283</v>
      </c>
    </row>
    <row r="12" ht="21" customHeight="1" spans="1:3">
      <c r="A12" s="232" t="s">
        <v>2660</v>
      </c>
      <c r="B12" s="233">
        <v>1030</v>
      </c>
      <c r="C12" s="233">
        <v>1030</v>
      </c>
    </row>
    <row r="13" ht="21" customHeight="1" spans="1:3">
      <c r="A13" s="232" t="s">
        <v>2661</v>
      </c>
      <c r="B13" s="233">
        <f>SUM(B14:B51)</f>
        <v>408327</v>
      </c>
      <c r="C13" s="233">
        <f>SUM(C14:C51)</f>
        <v>392710</v>
      </c>
    </row>
    <row r="14" ht="21" customHeight="1" spans="1:3">
      <c r="A14" s="232" t="s">
        <v>2662</v>
      </c>
      <c r="B14" s="233">
        <v>437</v>
      </c>
      <c r="C14" s="233">
        <v>0</v>
      </c>
    </row>
    <row r="15" ht="21" customHeight="1" spans="1:3">
      <c r="A15" s="323" t="s">
        <v>2663</v>
      </c>
      <c r="B15" s="324">
        <v>141072</v>
      </c>
      <c r="C15" s="324">
        <v>106823</v>
      </c>
    </row>
    <row r="16" ht="21" customHeight="1" spans="1:3">
      <c r="A16" s="325" t="s">
        <v>2664</v>
      </c>
      <c r="B16" s="308">
        <v>46182</v>
      </c>
      <c r="C16" s="308">
        <v>50540</v>
      </c>
    </row>
    <row r="17" ht="21" customHeight="1" spans="1:3">
      <c r="A17" s="325" t="s">
        <v>2665</v>
      </c>
      <c r="B17" s="308">
        <v>16212</v>
      </c>
      <c r="C17" s="308">
        <v>0</v>
      </c>
    </row>
    <row r="18" ht="21" customHeight="1" spans="1:3">
      <c r="A18" s="325" t="s">
        <v>2666</v>
      </c>
      <c r="B18" s="308">
        <v>1302</v>
      </c>
      <c r="C18" s="308">
        <v>988</v>
      </c>
    </row>
    <row r="19" ht="21" customHeight="1" spans="1:3">
      <c r="A19" s="325" t="s">
        <v>2667</v>
      </c>
      <c r="B19" s="308">
        <v>98</v>
      </c>
      <c r="C19" s="308">
        <v>0</v>
      </c>
    </row>
    <row r="20" ht="21" customHeight="1" spans="1:3">
      <c r="A20" s="325" t="s">
        <v>2668</v>
      </c>
      <c r="B20" s="308">
        <v>4286</v>
      </c>
      <c r="C20" s="308">
        <v>4286</v>
      </c>
    </row>
    <row r="21" ht="21" customHeight="1" spans="1:3">
      <c r="A21" s="325" t="s">
        <v>2669</v>
      </c>
      <c r="B21" s="308">
        <v>9252</v>
      </c>
      <c r="C21" s="308">
        <v>7644</v>
      </c>
    </row>
    <row r="22" ht="21" customHeight="1" spans="1:3">
      <c r="A22" s="325" t="s">
        <v>2670</v>
      </c>
      <c r="B22" s="308">
        <v>17309</v>
      </c>
      <c r="C22" s="308">
        <v>11338</v>
      </c>
    </row>
    <row r="23" ht="21" customHeight="1" spans="1:3">
      <c r="A23" s="325" t="s">
        <v>2671</v>
      </c>
      <c r="B23" s="308">
        <v>180</v>
      </c>
      <c r="C23" s="308">
        <v>0</v>
      </c>
    </row>
    <row r="24" ht="21" customHeight="1" spans="1:3">
      <c r="A24" s="325" t="s">
        <v>2672</v>
      </c>
      <c r="B24" s="308">
        <v>0</v>
      </c>
      <c r="C24" s="308">
        <v>0</v>
      </c>
    </row>
    <row r="25" ht="21" customHeight="1" spans="1:3">
      <c r="A25" s="325" t="s">
        <v>2673</v>
      </c>
      <c r="B25" s="308">
        <v>0</v>
      </c>
      <c r="C25" s="308">
        <v>0</v>
      </c>
    </row>
    <row r="26" ht="21" customHeight="1" spans="1:3">
      <c r="A26" s="325" t="s">
        <v>2674</v>
      </c>
      <c r="B26" s="308">
        <v>12112</v>
      </c>
      <c r="C26" s="308">
        <v>12988</v>
      </c>
    </row>
    <row r="27" ht="21" customHeight="1" spans="1:3">
      <c r="A27" s="326" t="s">
        <v>2675</v>
      </c>
      <c r="B27" s="327">
        <v>30</v>
      </c>
      <c r="C27" s="327">
        <v>0</v>
      </c>
    </row>
    <row r="28" ht="21" customHeight="1" spans="1:3">
      <c r="A28" s="326" t="s">
        <v>2676</v>
      </c>
      <c r="B28" s="327">
        <v>0</v>
      </c>
      <c r="C28" s="327">
        <v>0</v>
      </c>
    </row>
    <row r="29" ht="21" customHeight="1" spans="1:3">
      <c r="A29" s="326" t="s">
        <v>2677</v>
      </c>
      <c r="B29" s="327">
        <v>0</v>
      </c>
      <c r="C29" s="327">
        <v>0</v>
      </c>
    </row>
    <row r="30" ht="21" customHeight="1" spans="1:3">
      <c r="A30" s="326" t="s">
        <v>2678</v>
      </c>
      <c r="B30" s="327">
        <v>1591</v>
      </c>
      <c r="C30" s="327">
        <v>1598</v>
      </c>
    </row>
    <row r="31" ht="21" customHeight="1" spans="1:3">
      <c r="A31" s="326" t="s">
        <v>2679</v>
      </c>
      <c r="B31" s="327">
        <v>34756</v>
      </c>
      <c r="C31" s="327">
        <v>36906</v>
      </c>
    </row>
    <row r="32" ht="21" customHeight="1" spans="1:3">
      <c r="A32" s="326" t="s">
        <v>2680</v>
      </c>
      <c r="B32" s="327">
        <v>174</v>
      </c>
      <c r="C32" s="327">
        <v>0</v>
      </c>
    </row>
    <row r="33" ht="21" customHeight="1" spans="1:3">
      <c r="A33" s="326" t="s">
        <v>2681</v>
      </c>
      <c r="B33" s="327">
        <v>865</v>
      </c>
      <c r="C33" s="327">
        <v>0</v>
      </c>
    </row>
    <row r="34" ht="21" customHeight="1" spans="1:3">
      <c r="A34" s="326" t="s">
        <v>2682</v>
      </c>
      <c r="B34" s="327">
        <v>50521</v>
      </c>
      <c r="C34" s="327">
        <v>46338</v>
      </c>
    </row>
    <row r="35" ht="21" customHeight="1" spans="1:3">
      <c r="A35" s="326" t="s">
        <v>2683</v>
      </c>
      <c r="B35" s="327">
        <v>12767</v>
      </c>
      <c r="C35" s="327">
        <v>50716</v>
      </c>
    </row>
    <row r="36" ht="21" customHeight="1" spans="1:3">
      <c r="A36" s="326" t="s">
        <v>2684</v>
      </c>
      <c r="B36" s="327">
        <v>1105</v>
      </c>
      <c r="C36" s="327">
        <v>0</v>
      </c>
    </row>
    <row r="37" ht="21" customHeight="1" spans="1:3">
      <c r="A37" s="326" t="s">
        <v>2685</v>
      </c>
      <c r="B37" s="327">
        <v>0</v>
      </c>
      <c r="C37" s="327">
        <v>0</v>
      </c>
    </row>
    <row r="38" ht="21" customHeight="1" spans="1:3">
      <c r="A38" s="326" t="s">
        <v>2686</v>
      </c>
      <c r="B38" s="327">
        <v>30875</v>
      </c>
      <c r="C38" s="327">
        <v>38503</v>
      </c>
    </row>
    <row r="39" ht="21" customHeight="1" spans="1:3">
      <c r="A39" s="326" t="s">
        <v>2687</v>
      </c>
      <c r="B39" s="327">
        <v>13484</v>
      </c>
      <c r="C39" s="327">
        <v>6682</v>
      </c>
    </row>
    <row r="40" ht="21" customHeight="1" spans="1:3">
      <c r="A40" s="326" t="s">
        <v>2688</v>
      </c>
      <c r="B40" s="327">
        <v>0</v>
      </c>
      <c r="C40" s="327">
        <v>0</v>
      </c>
    </row>
    <row r="41" ht="21" customHeight="1" spans="1:3">
      <c r="A41" s="326" t="s">
        <v>2689</v>
      </c>
      <c r="B41" s="327">
        <v>0</v>
      </c>
      <c r="C41" s="327">
        <v>0</v>
      </c>
    </row>
    <row r="42" ht="21" customHeight="1" spans="1:3">
      <c r="A42" s="326" t="s">
        <v>2690</v>
      </c>
      <c r="B42" s="327">
        <v>0</v>
      </c>
      <c r="C42" s="327">
        <v>0</v>
      </c>
    </row>
    <row r="43" ht="21" customHeight="1" spans="1:3">
      <c r="A43" s="326" t="s">
        <v>2691</v>
      </c>
      <c r="B43" s="327">
        <v>0</v>
      </c>
      <c r="C43" s="327">
        <v>0</v>
      </c>
    </row>
    <row r="44" ht="21" customHeight="1" spans="1:3">
      <c r="A44" s="326" t="s">
        <v>2692</v>
      </c>
      <c r="B44" s="327">
        <v>2609</v>
      </c>
      <c r="C44" s="327">
        <v>1460</v>
      </c>
    </row>
    <row r="45" ht="21" customHeight="1" spans="1:3">
      <c r="A45" s="326" t="s">
        <v>2693</v>
      </c>
      <c r="B45" s="327">
        <v>298</v>
      </c>
      <c r="C45" s="327">
        <v>0</v>
      </c>
    </row>
    <row r="46" ht="21" customHeight="1" spans="1:3">
      <c r="A46" s="326" t="s">
        <v>2694</v>
      </c>
      <c r="B46" s="327">
        <v>1244</v>
      </c>
      <c r="C46" s="327">
        <v>0</v>
      </c>
    </row>
    <row r="47" ht="21" customHeight="1" spans="1:3">
      <c r="A47" s="326" t="s">
        <v>2695</v>
      </c>
      <c r="B47" s="327">
        <v>0</v>
      </c>
      <c r="C47" s="327">
        <v>0</v>
      </c>
    </row>
    <row r="48" ht="21" customHeight="1" spans="1:3">
      <c r="A48" s="326" t="s">
        <v>2696</v>
      </c>
      <c r="B48" s="327"/>
      <c r="C48" s="327"/>
    </row>
    <row r="49" ht="21" customHeight="1" spans="1:3">
      <c r="A49" s="326" t="s">
        <v>2697</v>
      </c>
      <c r="B49" s="327"/>
      <c r="C49" s="327"/>
    </row>
    <row r="50" ht="21" customHeight="1" spans="1:3">
      <c r="A50" s="326" t="s">
        <v>2698</v>
      </c>
      <c r="B50" s="327"/>
      <c r="C50" s="327"/>
    </row>
    <row r="51" ht="21" customHeight="1" spans="1:3">
      <c r="A51" s="325" t="s">
        <v>2699</v>
      </c>
      <c r="B51" s="308">
        <v>9566</v>
      </c>
      <c r="C51" s="308">
        <v>15900</v>
      </c>
    </row>
    <row r="52" ht="21" customHeight="1" spans="1:3">
      <c r="A52" s="328"/>
      <c r="B52" s="329"/>
      <c r="C52" s="329"/>
    </row>
    <row r="53" ht="21" customHeight="1" spans="1:3">
      <c r="A53" s="330" t="s">
        <v>2651</v>
      </c>
      <c r="B53" s="331">
        <f>B6+B13</f>
        <v>415809</v>
      </c>
      <c r="C53" s="331">
        <f>C6+C13</f>
        <v>399191</v>
      </c>
    </row>
  </sheetData>
  <mergeCells count="2">
    <mergeCell ref="A2:C2"/>
    <mergeCell ref="A4:C4"/>
  </mergeCells>
  <printOptions horizontalCentered="1"/>
  <pageMargins left="0.471527777777778" right="0.471527777777778" top="0.275" bottom="0.275" header="0.313888888888889" footer="0.313888888888889"/>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23"/>
  <sheetViews>
    <sheetView showGridLines="0" showZeros="0" workbookViewId="0">
      <selection activeCell="L16" sqref="L16"/>
    </sheetView>
  </sheetViews>
  <sheetFormatPr defaultColWidth="5.75" defaultRowHeight="15.75"/>
  <cols>
    <col min="1" max="1" width="19.875" style="290" customWidth="1"/>
    <col min="2" max="2" width="7.375" style="290" customWidth="1"/>
    <col min="3" max="10" width="5.625" style="290" customWidth="1"/>
    <col min="11" max="11" width="5.625" style="291" customWidth="1"/>
    <col min="12" max="13" width="5.625" style="290" customWidth="1"/>
    <col min="14" max="14" width="7" style="290" customWidth="1"/>
    <col min="15" max="15" width="5.625" style="290" customWidth="1"/>
    <col min="16" max="16" width="5.625" style="291" customWidth="1"/>
    <col min="17" max="21" width="5.625" style="290" customWidth="1"/>
    <col min="22" max="22" width="8.25" style="290" customWidth="1"/>
    <col min="23" max="23" width="7.375" style="290" customWidth="1"/>
    <col min="24" max="16384" width="5.75" style="290"/>
  </cols>
  <sheetData>
    <row r="1" ht="27.75" customHeight="1" spans="1:1">
      <c r="A1" s="292" t="s">
        <v>2700</v>
      </c>
    </row>
    <row r="2" ht="27.75" customHeight="1" spans="1:22">
      <c r="A2" s="293" t="s">
        <v>2701</v>
      </c>
      <c r="B2" s="293"/>
      <c r="C2" s="293"/>
      <c r="D2" s="293"/>
      <c r="E2" s="293"/>
      <c r="F2" s="293"/>
      <c r="G2" s="293"/>
      <c r="H2" s="293"/>
      <c r="I2" s="293"/>
      <c r="J2" s="293"/>
      <c r="K2" s="293"/>
      <c r="L2" s="293"/>
      <c r="M2" s="293"/>
      <c r="N2" s="293"/>
      <c r="O2" s="293"/>
      <c r="P2" s="293"/>
      <c r="Q2" s="293"/>
      <c r="R2" s="293"/>
      <c r="S2" s="293"/>
      <c r="T2" s="293"/>
      <c r="U2" s="293"/>
      <c r="V2" s="293"/>
    </row>
    <row r="3" ht="27.75" customHeight="1" spans="1:22">
      <c r="A3" s="294"/>
      <c r="B3" s="295"/>
      <c r="C3" s="295"/>
      <c r="D3" s="295"/>
      <c r="E3" s="295"/>
      <c r="F3" s="295"/>
      <c r="G3" s="295"/>
      <c r="H3" s="295"/>
      <c r="I3" s="295"/>
      <c r="J3" s="295"/>
      <c r="K3" s="295"/>
      <c r="L3" s="295"/>
      <c r="M3" s="295"/>
      <c r="N3" s="295"/>
      <c r="O3" s="295"/>
      <c r="P3" s="295"/>
      <c r="Q3" s="295"/>
      <c r="R3" s="295"/>
      <c r="S3" s="295"/>
      <c r="T3" s="295"/>
      <c r="U3" s="295"/>
      <c r="V3" s="311" t="s">
        <v>2702</v>
      </c>
    </row>
    <row r="4" ht="31.5" customHeight="1" spans="1:23">
      <c r="A4" s="296" t="s">
        <v>2703</v>
      </c>
      <c r="B4" s="297" t="s">
        <v>2704</v>
      </c>
      <c r="C4" s="297"/>
      <c r="D4" s="297"/>
      <c r="E4" s="297"/>
      <c r="F4" s="297"/>
      <c r="G4" s="297"/>
      <c r="H4" s="297"/>
      <c r="I4" s="297"/>
      <c r="J4" s="297"/>
      <c r="K4" s="297"/>
      <c r="L4" s="297"/>
      <c r="M4" s="297"/>
      <c r="N4" s="297"/>
      <c r="O4" s="297"/>
      <c r="P4" s="297"/>
      <c r="Q4" s="297"/>
      <c r="R4" s="297"/>
      <c r="S4" s="297"/>
      <c r="T4" s="297"/>
      <c r="U4" s="297"/>
      <c r="V4" s="297"/>
      <c r="W4" s="297"/>
    </row>
    <row r="5" ht="72.75" customHeight="1" spans="1:23">
      <c r="A5" s="298"/>
      <c r="B5" s="299" t="s">
        <v>2705</v>
      </c>
      <c r="C5" s="300" t="s">
        <v>2506</v>
      </c>
      <c r="D5" s="300" t="s">
        <v>2508</v>
      </c>
      <c r="E5" s="300" t="s">
        <v>2510</v>
      </c>
      <c r="F5" s="300" t="s">
        <v>2512</v>
      </c>
      <c r="G5" s="300" t="s">
        <v>2514</v>
      </c>
      <c r="H5" s="300" t="s">
        <v>2516</v>
      </c>
      <c r="I5" s="300" t="s">
        <v>2518</v>
      </c>
      <c r="J5" s="300" t="s">
        <v>2520</v>
      </c>
      <c r="K5" s="300" t="s">
        <v>2522</v>
      </c>
      <c r="L5" s="300" t="s">
        <v>2524</v>
      </c>
      <c r="M5" s="300" t="s">
        <v>2526</v>
      </c>
      <c r="N5" s="300" t="s">
        <v>2528</v>
      </c>
      <c r="O5" s="300" t="s">
        <v>2530</v>
      </c>
      <c r="P5" s="300" t="s">
        <v>2532</v>
      </c>
      <c r="Q5" s="300" t="s">
        <v>2534</v>
      </c>
      <c r="R5" s="300" t="s">
        <v>2536</v>
      </c>
      <c r="S5" s="300" t="s">
        <v>2538</v>
      </c>
      <c r="T5" s="300" t="s">
        <v>2540</v>
      </c>
      <c r="U5" s="300" t="s">
        <v>2542</v>
      </c>
      <c r="V5" s="300" t="s">
        <v>2544</v>
      </c>
      <c r="W5" s="300" t="s">
        <v>2546</v>
      </c>
    </row>
    <row r="6" s="289" customFormat="1" ht="17.25" customHeight="1" spans="1:23">
      <c r="A6" s="301" t="s">
        <v>2706</v>
      </c>
      <c r="B6" s="302">
        <f t="shared" ref="B6:B11" si="0">SUM(C6:W6)</f>
        <v>39883</v>
      </c>
      <c r="C6" s="303">
        <f>C8</f>
        <v>970</v>
      </c>
      <c r="D6" s="303">
        <f t="shared" ref="D6:W6" si="1">D8</f>
        <v>0</v>
      </c>
      <c r="E6" s="303">
        <f t="shared" si="1"/>
        <v>480</v>
      </c>
      <c r="F6" s="303">
        <f t="shared" si="1"/>
        <v>30</v>
      </c>
      <c r="G6" s="303">
        <f t="shared" si="1"/>
        <v>1250</v>
      </c>
      <c r="H6" s="303">
        <f t="shared" si="1"/>
        <v>300</v>
      </c>
      <c r="I6" s="303">
        <f t="shared" si="1"/>
        <v>150</v>
      </c>
      <c r="J6" s="303">
        <f t="shared" si="1"/>
        <v>680</v>
      </c>
      <c r="K6" s="303">
        <f t="shared" si="1"/>
        <v>500</v>
      </c>
      <c r="L6" s="303">
        <f t="shared" si="1"/>
        <v>1500</v>
      </c>
      <c r="M6" s="303">
        <f t="shared" si="1"/>
        <v>260</v>
      </c>
      <c r="N6" s="303">
        <f t="shared" si="1"/>
        <v>11800</v>
      </c>
      <c r="O6" s="303">
        <f t="shared" si="1"/>
        <v>1540</v>
      </c>
      <c r="P6" s="303">
        <f t="shared" si="1"/>
        <v>0</v>
      </c>
      <c r="Q6" s="303">
        <f t="shared" si="1"/>
        <v>110</v>
      </c>
      <c r="R6" s="303">
        <f t="shared" si="1"/>
        <v>610</v>
      </c>
      <c r="S6" s="303">
        <f t="shared" si="1"/>
        <v>265</v>
      </c>
      <c r="T6" s="303">
        <f t="shared" si="1"/>
        <v>0</v>
      </c>
      <c r="U6" s="303">
        <f t="shared" si="1"/>
        <v>20</v>
      </c>
      <c r="V6" s="303">
        <f t="shared" si="1"/>
        <v>2200</v>
      </c>
      <c r="W6" s="303">
        <f t="shared" si="1"/>
        <v>17218</v>
      </c>
    </row>
    <row r="7" s="289" customFormat="1" ht="17.25" customHeight="1" spans="1:23">
      <c r="A7" s="298" t="s">
        <v>2707</v>
      </c>
      <c r="B7" s="302">
        <f t="shared" si="0"/>
        <v>0</v>
      </c>
      <c r="C7" s="303"/>
      <c r="D7" s="303"/>
      <c r="E7" s="303"/>
      <c r="F7" s="303"/>
      <c r="G7" s="303"/>
      <c r="H7" s="303"/>
      <c r="I7" s="303"/>
      <c r="J7" s="303"/>
      <c r="K7" s="309"/>
      <c r="L7" s="303"/>
      <c r="M7" s="303"/>
      <c r="N7" s="303"/>
      <c r="O7" s="303"/>
      <c r="P7" s="309"/>
      <c r="Q7" s="303"/>
      <c r="R7" s="303"/>
      <c r="S7" s="303"/>
      <c r="T7" s="303"/>
      <c r="U7" s="303"/>
      <c r="V7" s="303"/>
      <c r="W7" s="303"/>
    </row>
    <row r="8" s="289" customFormat="1" ht="17.25" customHeight="1" spans="1:23">
      <c r="A8" s="304" t="s">
        <v>2708</v>
      </c>
      <c r="B8" s="302">
        <f t="shared" si="0"/>
        <v>39883</v>
      </c>
      <c r="C8" s="303">
        <f>C11</f>
        <v>970</v>
      </c>
      <c r="D8" s="303">
        <f t="shared" ref="D8:W8" si="2">D11</f>
        <v>0</v>
      </c>
      <c r="E8" s="303">
        <f t="shared" si="2"/>
        <v>480</v>
      </c>
      <c r="F8" s="303">
        <f t="shared" si="2"/>
        <v>30</v>
      </c>
      <c r="G8" s="303">
        <f t="shared" si="2"/>
        <v>1250</v>
      </c>
      <c r="H8" s="303">
        <f t="shared" si="2"/>
        <v>300</v>
      </c>
      <c r="I8" s="303">
        <f t="shared" si="2"/>
        <v>150</v>
      </c>
      <c r="J8" s="303">
        <f t="shared" si="2"/>
        <v>680</v>
      </c>
      <c r="K8" s="303">
        <f t="shared" si="2"/>
        <v>500</v>
      </c>
      <c r="L8" s="303">
        <f t="shared" si="2"/>
        <v>1500</v>
      </c>
      <c r="M8" s="303">
        <f t="shared" si="2"/>
        <v>260</v>
      </c>
      <c r="N8" s="303">
        <f t="shared" si="2"/>
        <v>11800</v>
      </c>
      <c r="O8" s="303">
        <f t="shared" si="2"/>
        <v>1540</v>
      </c>
      <c r="P8" s="303">
        <f t="shared" si="2"/>
        <v>0</v>
      </c>
      <c r="Q8" s="303">
        <f t="shared" si="2"/>
        <v>110</v>
      </c>
      <c r="R8" s="303">
        <f t="shared" si="2"/>
        <v>610</v>
      </c>
      <c r="S8" s="303">
        <f t="shared" si="2"/>
        <v>265</v>
      </c>
      <c r="T8" s="303">
        <f t="shared" si="2"/>
        <v>0</v>
      </c>
      <c r="U8" s="303">
        <f t="shared" si="2"/>
        <v>20</v>
      </c>
      <c r="V8" s="303">
        <f t="shared" si="2"/>
        <v>2200</v>
      </c>
      <c r="W8" s="303">
        <f t="shared" si="2"/>
        <v>17218</v>
      </c>
    </row>
    <row r="9" s="289" customFormat="1" ht="17.25" customHeight="1" spans="1:23">
      <c r="A9" s="305" t="s">
        <v>2709</v>
      </c>
      <c r="B9" s="302">
        <f t="shared" si="0"/>
        <v>0</v>
      </c>
      <c r="C9" s="302"/>
      <c r="D9" s="302"/>
      <c r="E9" s="302"/>
      <c r="F9" s="302"/>
      <c r="G9" s="302"/>
      <c r="H9" s="302"/>
      <c r="I9" s="302"/>
      <c r="J9" s="302"/>
      <c r="K9" s="310"/>
      <c r="L9" s="302"/>
      <c r="M9" s="302"/>
      <c r="N9" s="302"/>
      <c r="O9" s="302"/>
      <c r="P9" s="310"/>
      <c r="Q9" s="302"/>
      <c r="R9" s="302"/>
      <c r="S9" s="302"/>
      <c r="T9" s="302"/>
      <c r="U9" s="302"/>
      <c r="V9" s="302"/>
      <c r="W9" s="302"/>
    </row>
    <row r="10" s="289" customFormat="1" ht="17.25" customHeight="1" spans="1:23">
      <c r="A10" s="305" t="s">
        <v>2710</v>
      </c>
      <c r="B10" s="302">
        <f t="shared" si="0"/>
        <v>0</v>
      </c>
      <c r="C10" s="302"/>
      <c r="D10" s="302"/>
      <c r="E10" s="302"/>
      <c r="F10" s="302"/>
      <c r="G10" s="302"/>
      <c r="H10" s="302"/>
      <c r="I10" s="302"/>
      <c r="J10" s="302"/>
      <c r="K10" s="310"/>
      <c r="L10" s="302"/>
      <c r="M10" s="302"/>
      <c r="N10" s="302"/>
      <c r="O10" s="302"/>
      <c r="P10" s="310"/>
      <c r="Q10" s="302"/>
      <c r="R10" s="302"/>
      <c r="S10" s="302"/>
      <c r="T10" s="302"/>
      <c r="U10" s="302"/>
      <c r="V10" s="302"/>
      <c r="W10" s="302"/>
    </row>
    <row r="11" s="289" customFormat="1" ht="17.25" customHeight="1" spans="1:23">
      <c r="A11" s="306" t="s">
        <v>2711</v>
      </c>
      <c r="B11" s="307">
        <f t="shared" si="0"/>
        <v>39883</v>
      </c>
      <c r="C11" s="308">
        <v>970</v>
      </c>
      <c r="D11" s="308">
        <v>0</v>
      </c>
      <c r="E11" s="308">
        <v>480</v>
      </c>
      <c r="F11" s="308">
        <v>30</v>
      </c>
      <c r="G11" s="308">
        <v>1250</v>
      </c>
      <c r="H11" s="308">
        <v>300</v>
      </c>
      <c r="I11" s="308">
        <v>150</v>
      </c>
      <c r="J11" s="308">
        <v>680</v>
      </c>
      <c r="K11" s="308">
        <v>500</v>
      </c>
      <c r="L11" s="308">
        <v>1500</v>
      </c>
      <c r="M11" s="308">
        <v>260</v>
      </c>
      <c r="N11" s="308">
        <v>11800</v>
      </c>
      <c r="O11" s="308">
        <v>1540</v>
      </c>
      <c r="P11" s="308">
        <v>0</v>
      </c>
      <c r="Q11" s="308">
        <v>110</v>
      </c>
      <c r="R11" s="308">
        <v>610</v>
      </c>
      <c r="S11" s="308">
        <v>265</v>
      </c>
      <c r="T11" s="308">
        <v>0</v>
      </c>
      <c r="U11" s="308">
        <v>20</v>
      </c>
      <c r="V11" s="308">
        <v>2200</v>
      </c>
      <c r="W11" s="308">
        <v>17218</v>
      </c>
    </row>
    <row r="12" s="289" customFormat="1" ht="17.25" customHeight="1" spans="1:23">
      <c r="A12" s="305" t="s">
        <v>2712</v>
      </c>
      <c r="B12" s="302"/>
      <c r="C12" s="302"/>
      <c r="D12" s="302"/>
      <c r="E12" s="302"/>
      <c r="F12" s="302"/>
      <c r="G12" s="302"/>
      <c r="H12" s="302"/>
      <c r="I12" s="302"/>
      <c r="J12" s="302"/>
      <c r="K12" s="310"/>
      <c r="L12" s="302"/>
      <c r="M12" s="302"/>
      <c r="N12" s="302"/>
      <c r="O12" s="302"/>
      <c r="P12" s="310"/>
      <c r="Q12" s="302"/>
      <c r="R12" s="302"/>
      <c r="S12" s="302"/>
      <c r="T12" s="302"/>
      <c r="U12" s="302"/>
      <c r="V12" s="302"/>
      <c r="W12" s="302"/>
    </row>
    <row r="13" s="289" customFormat="1" ht="15.95" customHeight="1" spans="1:23">
      <c r="A13" s="302"/>
      <c r="B13" s="302"/>
      <c r="C13" s="302"/>
      <c r="D13" s="302"/>
      <c r="E13" s="302"/>
      <c r="F13" s="302"/>
      <c r="G13" s="302"/>
      <c r="H13" s="302"/>
      <c r="I13" s="302"/>
      <c r="J13" s="302"/>
      <c r="K13" s="310"/>
      <c r="L13" s="302"/>
      <c r="M13" s="302"/>
      <c r="N13" s="302"/>
      <c r="O13" s="302"/>
      <c r="P13" s="310"/>
      <c r="Q13" s="302"/>
      <c r="R13" s="302"/>
      <c r="S13" s="302"/>
      <c r="T13" s="302"/>
      <c r="U13" s="302"/>
      <c r="V13" s="302"/>
      <c r="W13" s="302"/>
    </row>
    <row r="14" s="289" customFormat="1" ht="15.95" customHeight="1" spans="1:23">
      <c r="A14" s="302"/>
      <c r="B14" s="302"/>
      <c r="C14" s="302"/>
      <c r="D14" s="302"/>
      <c r="E14" s="302"/>
      <c r="F14" s="302"/>
      <c r="G14" s="302"/>
      <c r="H14" s="302"/>
      <c r="I14" s="302"/>
      <c r="J14" s="302"/>
      <c r="K14" s="310"/>
      <c r="L14" s="302"/>
      <c r="M14" s="302"/>
      <c r="N14" s="302"/>
      <c r="O14" s="302"/>
      <c r="P14" s="310"/>
      <c r="Q14" s="302"/>
      <c r="R14" s="302"/>
      <c r="S14" s="302"/>
      <c r="T14" s="302"/>
      <c r="U14" s="302"/>
      <c r="V14" s="302"/>
      <c r="W14" s="302"/>
    </row>
    <row r="15" s="289" customFormat="1" ht="15.95" customHeight="1" spans="1:23">
      <c r="A15" s="302"/>
      <c r="B15" s="302"/>
      <c r="C15" s="302"/>
      <c r="D15" s="302"/>
      <c r="E15" s="302"/>
      <c r="F15" s="302"/>
      <c r="G15" s="302"/>
      <c r="H15" s="302"/>
      <c r="I15" s="302"/>
      <c r="J15" s="302"/>
      <c r="K15" s="310"/>
      <c r="L15" s="302"/>
      <c r="M15" s="302"/>
      <c r="N15" s="302"/>
      <c r="O15" s="302"/>
      <c r="P15" s="310"/>
      <c r="Q15" s="302"/>
      <c r="R15" s="302"/>
      <c r="S15" s="302"/>
      <c r="T15" s="302"/>
      <c r="U15" s="302"/>
      <c r="V15" s="302"/>
      <c r="W15" s="302"/>
    </row>
    <row r="16" s="289" customFormat="1" ht="15.95" customHeight="1" spans="1:23">
      <c r="A16" s="302"/>
      <c r="B16" s="302"/>
      <c r="C16" s="302"/>
      <c r="D16" s="302"/>
      <c r="E16" s="302"/>
      <c r="F16" s="302"/>
      <c r="G16" s="302"/>
      <c r="H16" s="302"/>
      <c r="I16" s="302"/>
      <c r="J16" s="302"/>
      <c r="K16" s="310"/>
      <c r="L16" s="302"/>
      <c r="M16" s="302"/>
      <c r="N16" s="302"/>
      <c r="O16" s="302"/>
      <c r="P16" s="310"/>
      <c r="Q16" s="302"/>
      <c r="R16" s="302"/>
      <c r="S16" s="302"/>
      <c r="T16" s="302"/>
      <c r="U16" s="302"/>
      <c r="V16" s="302"/>
      <c r="W16" s="302"/>
    </row>
    <row r="17" s="289" customFormat="1" ht="15.95" customHeight="1" spans="1:23">
      <c r="A17" s="302"/>
      <c r="B17" s="302"/>
      <c r="C17" s="302"/>
      <c r="D17" s="302"/>
      <c r="E17" s="302"/>
      <c r="F17" s="302"/>
      <c r="G17" s="302"/>
      <c r="H17" s="302"/>
      <c r="I17" s="302"/>
      <c r="J17" s="302"/>
      <c r="K17" s="310"/>
      <c r="L17" s="302"/>
      <c r="M17" s="302"/>
      <c r="N17" s="302"/>
      <c r="O17" s="302"/>
      <c r="P17" s="310"/>
      <c r="Q17" s="302"/>
      <c r="R17" s="302"/>
      <c r="S17" s="302"/>
      <c r="T17" s="302"/>
      <c r="U17" s="302"/>
      <c r="V17" s="302"/>
      <c r="W17" s="302"/>
    </row>
    <row r="18" s="289" customFormat="1" ht="15.95" customHeight="1" spans="1:23">
      <c r="A18" s="302"/>
      <c r="B18" s="302"/>
      <c r="C18" s="302"/>
      <c r="D18" s="302"/>
      <c r="E18" s="302"/>
      <c r="F18" s="302"/>
      <c r="G18" s="302"/>
      <c r="H18" s="302"/>
      <c r="I18" s="302"/>
      <c r="J18" s="302"/>
      <c r="K18" s="310"/>
      <c r="L18" s="302"/>
      <c r="M18" s="302"/>
      <c r="N18" s="302"/>
      <c r="O18" s="302"/>
      <c r="P18" s="310"/>
      <c r="Q18" s="302"/>
      <c r="R18" s="302"/>
      <c r="S18" s="302"/>
      <c r="T18" s="302"/>
      <c r="U18" s="302"/>
      <c r="V18" s="302"/>
      <c r="W18" s="302"/>
    </row>
    <row r="19" s="289" customFormat="1" ht="15.95" customHeight="1" spans="1:23">
      <c r="A19" s="302"/>
      <c r="B19" s="302"/>
      <c r="C19" s="302"/>
      <c r="D19" s="302"/>
      <c r="E19" s="302"/>
      <c r="F19" s="302"/>
      <c r="G19" s="302"/>
      <c r="H19" s="302"/>
      <c r="I19" s="302"/>
      <c r="J19" s="302"/>
      <c r="K19" s="310"/>
      <c r="L19" s="302"/>
      <c r="M19" s="302"/>
      <c r="N19" s="302"/>
      <c r="O19" s="302"/>
      <c r="P19" s="310"/>
      <c r="Q19" s="302"/>
      <c r="R19" s="302"/>
      <c r="S19" s="302"/>
      <c r="T19" s="302"/>
      <c r="U19" s="302"/>
      <c r="V19" s="302"/>
      <c r="W19" s="302"/>
    </row>
    <row r="20" s="289" customFormat="1" ht="15.95" customHeight="1" spans="1:23">
      <c r="A20" s="302"/>
      <c r="B20" s="302"/>
      <c r="C20" s="302"/>
      <c r="D20" s="302"/>
      <c r="E20" s="302"/>
      <c r="F20" s="302"/>
      <c r="G20" s="302"/>
      <c r="H20" s="302"/>
      <c r="I20" s="302"/>
      <c r="J20" s="302"/>
      <c r="K20" s="310"/>
      <c r="L20" s="302"/>
      <c r="M20" s="302"/>
      <c r="N20" s="302"/>
      <c r="O20" s="302"/>
      <c r="P20" s="310"/>
      <c r="Q20" s="302"/>
      <c r="R20" s="302"/>
      <c r="S20" s="302"/>
      <c r="T20" s="302"/>
      <c r="U20" s="302"/>
      <c r="V20" s="302"/>
      <c r="W20" s="302"/>
    </row>
    <row r="21" s="289" customFormat="1" ht="15.95" customHeight="1" spans="1:23">
      <c r="A21" s="302"/>
      <c r="B21" s="302"/>
      <c r="C21" s="302"/>
      <c r="D21" s="302"/>
      <c r="E21" s="302"/>
      <c r="F21" s="302"/>
      <c r="G21" s="302"/>
      <c r="H21" s="302"/>
      <c r="I21" s="302"/>
      <c r="J21" s="302"/>
      <c r="K21" s="310"/>
      <c r="L21" s="302"/>
      <c r="M21" s="302"/>
      <c r="N21" s="302"/>
      <c r="O21" s="302"/>
      <c r="P21" s="310"/>
      <c r="Q21" s="302"/>
      <c r="R21" s="302"/>
      <c r="S21" s="302"/>
      <c r="T21" s="302"/>
      <c r="U21" s="302"/>
      <c r="V21" s="302"/>
      <c r="W21" s="302"/>
    </row>
    <row r="22" s="289" customFormat="1" ht="15.95" customHeight="1" spans="1:23">
      <c r="A22" s="302"/>
      <c r="B22" s="302"/>
      <c r="C22" s="302"/>
      <c r="D22" s="302"/>
      <c r="E22" s="302"/>
      <c r="F22" s="302"/>
      <c r="G22" s="302"/>
      <c r="H22" s="302"/>
      <c r="I22" s="302"/>
      <c r="J22" s="302"/>
      <c r="K22" s="310"/>
      <c r="L22" s="302"/>
      <c r="M22" s="302"/>
      <c r="N22" s="302"/>
      <c r="O22" s="302"/>
      <c r="P22" s="310"/>
      <c r="Q22" s="302"/>
      <c r="R22" s="302"/>
      <c r="S22" s="302"/>
      <c r="T22" s="302"/>
      <c r="U22" s="302"/>
      <c r="V22" s="302"/>
      <c r="W22" s="302"/>
    </row>
    <row r="23" s="289" customFormat="1" ht="15.95" customHeight="1" spans="1:23">
      <c r="A23" s="302"/>
      <c r="B23" s="302"/>
      <c r="C23" s="302"/>
      <c r="D23" s="302"/>
      <c r="E23" s="302"/>
      <c r="F23" s="302"/>
      <c r="G23" s="302"/>
      <c r="H23" s="302"/>
      <c r="I23" s="302"/>
      <c r="J23" s="302"/>
      <c r="K23" s="310"/>
      <c r="L23" s="302"/>
      <c r="M23" s="302"/>
      <c r="N23" s="302"/>
      <c r="O23" s="302"/>
      <c r="P23" s="310"/>
      <c r="Q23" s="302"/>
      <c r="R23" s="302"/>
      <c r="S23" s="302"/>
      <c r="T23" s="302"/>
      <c r="U23" s="302"/>
      <c r="V23" s="302"/>
      <c r="W23" s="302"/>
    </row>
  </sheetData>
  <mergeCells count="3">
    <mergeCell ref="A2:V2"/>
    <mergeCell ref="B4:W4"/>
    <mergeCell ref="A4:A5"/>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28"/>
  <sheetViews>
    <sheetView zoomScale="90" zoomScaleNormal="90" workbookViewId="0">
      <selection activeCell="D1200" sqref="D1200"/>
    </sheetView>
  </sheetViews>
  <sheetFormatPr defaultColWidth="9" defaultRowHeight="13.5" outlineLevelCol="5"/>
  <cols>
    <col min="1" max="1" width="8.625" style="261" customWidth="1"/>
    <col min="2" max="2" width="41.75" style="206" customWidth="1"/>
    <col min="3" max="4" width="16.375" style="262" customWidth="1"/>
    <col min="5" max="5" width="16.375" style="206" customWidth="1"/>
    <col min="6" max="6" width="11.875" style="206" customWidth="1"/>
    <col min="7" max="7" width="16.25" style="206" customWidth="1"/>
    <col min="8" max="16384" width="9" style="206"/>
  </cols>
  <sheetData>
    <row r="1" ht="14.25" spans="1:5">
      <c r="A1" s="263"/>
      <c r="B1" s="264" t="s">
        <v>2713</v>
      </c>
      <c r="E1" s="265" t="s">
        <v>59</v>
      </c>
    </row>
    <row r="2" s="260" customFormat="1" ht="23.25" spans="1:6">
      <c r="A2" s="266"/>
      <c r="B2" s="267" t="s">
        <v>7</v>
      </c>
      <c r="C2" s="267"/>
      <c r="D2" s="267"/>
      <c r="E2" s="267"/>
      <c r="F2" s="267"/>
    </row>
    <row r="3" ht="15" spans="1:5">
      <c r="A3" s="268"/>
      <c r="E3" s="265" t="s">
        <v>28</v>
      </c>
    </row>
    <row r="4" ht="45.75" customHeight="1" spans="1:6">
      <c r="A4" s="244" t="s">
        <v>62</v>
      </c>
      <c r="B4" s="269" t="s">
        <v>29</v>
      </c>
      <c r="C4" s="214" t="s">
        <v>2714</v>
      </c>
      <c r="D4" s="245" t="s">
        <v>2715</v>
      </c>
      <c r="E4" s="270" t="s">
        <v>2716</v>
      </c>
      <c r="F4" s="270" t="s">
        <v>2717</v>
      </c>
    </row>
    <row r="5" ht="15" spans="1:6">
      <c r="A5" s="246" t="s">
        <v>64</v>
      </c>
      <c r="B5" s="271" t="s">
        <v>65</v>
      </c>
      <c r="C5" s="247">
        <v>80276</v>
      </c>
      <c r="D5" s="247">
        <v>80276</v>
      </c>
      <c r="E5" s="270"/>
      <c r="F5" s="270"/>
    </row>
    <row r="6" ht="15" spans="1:6">
      <c r="A6" s="250" t="s">
        <v>66</v>
      </c>
      <c r="B6" s="272" t="s">
        <v>67</v>
      </c>
      <c r="C6" s="247">
        <v>990</v>
      </c>
      <c r="D6" s="216">
        <v>990</v>
      </c>
      <c r="E6" s="189"/>
      <c r="F6" s="189"/>
    </row>
    <row r="7" ht="15" spans="1:6">
      <c r="A7" s="252" t="s">
        <v>68</v>
      </c>
      <c r="B7" s="272" t="s">
        <v>69</v>
      </c>
      <c r="C7" s="247">
        <v>468</v>
      </c>
      <c r="D7" s="216">
        <v>468</v>
      </c>
      <c r="E7" s="189"/>
      <c r="F7" s="189"/>
    </row>
    <row r="8" ht="15" spans="1:6">
      <c r="A8" s="252" t="s">
        <v>70</v>
      </c>
      <c r="B8" s="272" t="s">
        <v>71</v>
      </c>
      <c r="C8" s="247">
        <v>81</v>
      </c>
      <c r="D8" s="216">
        <v>81</v>
      </c>
      <c r="E8" s="189"/>
      <c r="F8" s="189"/>
    </row>
    <row r="9" ht="15" spans="1:6">
      <c r="A9" s="252" t="s">
        <v>72</v>
      </c>
      <c r="B9" s="273" t="s">
        <v>73</v>
      </c>
      <c r="C9" s="247">
        <v>168</v>
      </c>
      <c r="D9" s="216">
        <v>168</v>
      </c>
      <c r="E9" s="189"/>
      <c r="F9" s="189"/>
    </row>
    <row r="10" ht="15" spans="1:6">
      <c r="A10" s="252" t="s">
        <v>74</v>
      </c>
      <c r="B10" s="273" t="s">
        <v>75</v>
      </c>
      <c r="C10" s="247">
        <v>108</v>
      </c>
      <c r="D10" s="216">
        <v>108</v>
      </c>
      <c r="E10" s="189"/>
      <c r="F10" s="189"/>
    </row>
    <row r="11" ht="15" spans="1:6">
      <c r="A11" s="252" t="s">
        <v>76</v>
      </c>
      <c r="B11" s="273" t="s">
        <v>77</v>
      </c>
      <c r="C11" s="247">
        <v>0</v>
      </c>
      <c r="D11" s="216">
        <v>0</v>
      </c>
      <c r="E11" s="189"/>
      <c r="F11" s="189"/>
    </row>
    <row r="12" ht="15" spans="1:6">
      <c r="A12" s="252" t="s">
        <v>78</v>
      </c>
      <c r="B12" s="271" t="s">
        <v>79</v>
      </c>
      <c r="C12" s="247">
        <v>41</v>
      </c>
      <c r="D12" s="216">
        <v>41</v>
      </c>
      <c r="E12" s="189"/>
      <c r="F12" s="189"/>
    </row>
    <row r="13" ht="15" spans="1:6">
      <c r="A13" s="252" t="s">
        <v>80</v>
      </c>
      <c r="B13" s="271" t="s">
        <v>81</v>
      </c>
      <c r="C13" s="247">
        <v>0</v>
      </c>
      <c r="D13" s="216">
        <v>0</v>
      </c>
      <c r="E13" s="189"/>
      <c r="F13" s="189"/>
    </row>
    <row r="14" ht="15" spans="1:6">
      <c r="A14" s="252" t="s">
        <v>82</v>
      </c>
      <c r="B14" s="271" t="s">
        <v>83</v>
      </c>
      <c r="C14" s="247">
        <v>0</v>
      </c>
      <c r="D14" s="216">
        <v>0</v>
      </c>
      <c r="E14" s="189"/>
      <c r="F14" s="189"/>
    </row>
    <row r="15" ht="15" spans="1:6">
      <c r="A15" s="252" t="s">
        <v>84</v>
      </c>
      <c r="B15" s="271" t="s">
        <v>85</v>
      </c>
      <c r="C15" s="247">
        <v>0</v>
      </c>
      <c r="D15" s="216">
        <v>0</v>
      </c>
      <c r="E15" s="189"/>
      <c r="F15" s="189"/>
    </row>
    <row r="16" ht="15" spans="1:6">
      <c r="A16" s="252" t="s">
        <v>86</v>
      </c>
      <c r="B16" s="271" t="s">
        <v>87</v>
      </c>
      <c r="C16" s="247">
        <v>0</v>
      </c>
      <c r="D16" s="216">
        <v>0</v>
      </c>
      <c r="E16" s="189"/>
      <c r="F16" s="189"/>
    </row>
    <row r="17" ht="15" spans="1:6">
      <c r="A17" s="252" t="s">
        <v>88</v>
      </c>
      <c r="B17" s="271" t="s">
        <v>89</v>
      </c>
      <c r="C17" s="247">
        <v>124</v>
      </c>
      <c r="D17" s="216">
        <v>124</v>
      </c>
      <c r="E17" s="189"/>
      <c r="F17" s="189"/>
    </row>
    <row r="18" ht="15" spans="1:6">
      <c r="A18" s="252" t="s">
        <v>90</v>
      </c>
      <c r="B18" s="272" t="s">
        <v>91</v>
      </c>
      <c r="C18" s="247">
        <v>873</v>
      </c>
      <c r="D18" s="216">
        <v>873</v>
      </c>
      <c r="E18" s="189"/>
      <c r="F18" s="189"/>
    </row>
    <row r="19" ht="15" spans="1:6">
      <c r="A19" s="252" t="s">
        <v>92</v>
      </c>
      <c r="B19" s="272" t="s">
        <v>69</v>
      </c>
      <c r="C19" s="247">
        <v>386</v>
      </c>
      <c r="D19" s="216">
        <v>386</v>
      </c>
      <c r="E19" s="189"/>
      <c r="F19" s="189"/>
    </row>
    <row r="20" ht="15" spans="1:6">
      <c r="A20" s="252" t="s">
        <v>93</v>
      </c>
      <c r="B20" s="272" t="s">
        <v>71</v>
      </c>
      <c r="C20" s="247">
        <v>156</v>
      </c>
      <c r="D20" s="216">
        <v>156</v>
      </c>
      <c r="E20" s="189"/>
      <c r="F20" s="189"/>
    </row>
    <row r="21" ht="15" spans="1:6">
      <c r="A21" s="252" t="s">
        <v>94</v>
      </c>
      <c r="B21" s="273" t="s">
        <v>73</v>
      </c>
      <c r="C21" s="247">
        <v>0</v>
      </c>
      <c r="D21" s="216">
        <v>0</v>
      </c>
      <c r="E21" s="189"/>
      <c r="F21" s="189"/>
    </row>
    <row r="22" ht="15" spans="1:6">
      <c r="A22" s="252" t="s">
        <v>95</v>
      </c>
      <c r="B22" s="273" t="s">
        <v>96</v>
      </c>
      <c r="C22" s="247">
        <v>102</v>
      </c>
      <c r="D22" s="216">
        <v>102</v>
      </c>
      <c r="E22" s="189"/>
      <c r="F22" s="189"/>
    </row>
    <row r="23" ht="15" spans="1:6">
      <c r="A23" s="252" t="s">
        <v>97</v>
      </c>
      <c r="B23" s="273" t="s">
        <v>98</v>
      </c>
      <c r="C23" s="247">
        <v>0</v>
      </c>
      <c r="D23" s="216">
        <v>0</v>
      </c>
      <c r="E23" s="189"/>
      <c r="F23" s="189"/>
    </row>
    <row r="24" ht="15" spans="1:6">
      <c r="A24" s="252" t="s">
        <v>99</v>
      </c>
      <c r="B24" s="273" t="s">
        <v>100</v>
      </c>
      <c r="C24" s="247">
        <v>0</v>
      </c>
      <c r="D24" s="216">
        <v>0</v>
      </c>
      <c r="E24" s="189"/>
      <c r="F24" s="189"/>
    </row>
    <row r="25" ht="15" spans="1:6">
      <c r="A25" s="252" t="s">
        <v>101</v>
      </c>
      <c r="B25" s="273" t="s">
        <v>87</v>
      </c>
      <c r="C25" s="247">
        <v>0</v>
      </c>
      <c r="D25" s="216">
        <v>0</v>
      </c>
      <c r="E25" s="189"/>
      <c r="F25" s="189"/>
    </row>
    <row r="26" ht="15" spans="1:6">
      <c r="A26" s="252" t="s">
        <v>102</v>
      </c>
      <c r="B26" s="273" t="s">
        <v>103</v>
      </c>
      <c r="C26" s="247">
        <v>229</v>
      </c>
      <c r="D26" s="216">
        <v>229</v>
      </c>
      <c r="E26" s="189"/>
      <c r="F26" s="189"/>
    </row>
    <row r="27" ht="15" spans="1:6">
      <c r="A27" s="252" t="s">
        <v>104</v>
      </c>
      <c r="B27" s="272" t="s">
        <v>105</v>
      </c>
      <c r="C27" s="247">
        <v>41913</v>
      </c>
      <c r="D27" s="216">
        <v>41913</v>
      </c>
      <c r="E27" s="189"/>
      <c r="F27" s="189"/>
    </row>
    <row r="28" ht="15" spans="1:6">
      <c r="A28" s="252" t="s">
        <v>106</v>
      </c>
      <c r="B28" s="272" t="s">
        <v>69</v>
      </c>
      <c r="C28" s="247">
        <v>24500</v>
      </c>
      <c r="D28" s="216">
        <v>24500</v>
      </c>
      <c r="E28" s="189"/>
      <c r="F28" s="189"/>
    </row>
    <row r="29" ht="15" spans="1:6">
      <c r="A29" s="252" t="s">
        <v>107</v>
      </c>
      <c r="B29" s="272" t="s">
        <v>71</v>
      </c>
      <c r="C29" s="247">
        <v>9800</v>
      </c>
      <c r="D29" s="216">
        <v>9800</v>
      </c>
      <c r="E29" s="189"/>
      <c r="F29" s="189"/>
    </row>
    <row r="30" ht="15" spans="1:6">
      <c r="A30" s="252" t="s">
        <v>108</v>
      </c>
      <c r="B30" s="273" t="s">
        <v>73</v>
      </c>
      <c r="C30" s="247">
        <v>222</v>
      </c>
      <c r="D30" s="216">
        <v>222</v>
      </c>
      <c r="E30" s="189"/>
      <c r="F30" s="189"/>
    </row>
    <row r="31" ht="15" spans="1:6">
      <c r="A31" s="252" t="s">
        <v>109</v>
      </c>
      <c r="B31" s="273" t="s">
        <v>110</v>
      </c>
      <c r="C31" s="247">
        <v>0</v>
      </c>
      <c r="D31" s="216">
        <v>0</v>
      </c>
      <c r="E31" s="189"/>
      <c r="F31" s="189"/>
    </row>
    <row r="32" ht="15" spans="1:6">
      <c r="A32" s="252" t="s">
        <v>111</v>
      </c>
      <c r="B32" s="273" t="s">
        <v>112</v>
      </c>
      <c r="C32" s="247">
        <v>1066</v>
      </c>
      <c r="D32" s="216">
        <v>1066</v>
      </c>
      <c r="E32" s="189"/>
      <c r="F32" s="189"/>
    </row>
    <row r="33" ht="15" spans="1:6">
      <c r="A33" s="252" t="s">
        <v>113</v>
      </c>
      <c r="B33" s="272" t="s">
        <v>114</v>
      </c>
      <c r="C33" s="247">
        <v>430</v>
      </c>
      <c r="D33" s="216">
        <v>430</v>
      </c>
      <c r="E33" s="189"/>
      <c r="F33" s="189"/>
    </row>
    <row r="34" ht="15" spans="1:6">
      <c r="A34" s="252" t="s">
        <v>115</v>
      </c>
      <c r="B34" s="273" t="s">
        <v>116</v>
      </c>
      <c r="C34" s="247">
        <v>0</v>
      </c>
      <c r="D34" s="216">
        <v>0</v>
      </c>
      <c r="E34" s="189"/>
      <c r="F34" s="189"/>
    </row>
    <row r="35" ht="15" spans="1:6">
      <c r="A35" s="252" t="s">
        <v>117</v>
      </c>
      <c r="B35" s="273" t="s">
        <v>87</v>
      </c>
      <c r="C35" s="247">
        <v>0</v>
      </c>
      <c r="D35" s="216">
        <v>0</v>
      </c>
      <c r="E35" s="189"/>
      <c r="F35" s="189"/>
    </row>
    <row r="36" ht="15" spans="1:6">
      <c r="A36" s="252" t="s">
        <v>118</v>
      </c>
      <c r="B36" s="273" t="s">
        <v>119</v>
      </c>
      <c r="C36" s="247">
        <v>5895</v>
      </c>
      <c r="D36" s="216">
        <v>5895</v>
      </c>
      <c r="E36" s="189"/>
      <c r="F36" s="189"/>
    </row>
    <row r="37" ht="15" spans="1:6">
      <c r="A37" s="252" t="s">
        <v>120</v>
      </c>
      <c r="B37" s="272" t="s">
        <v>121</v>
      </c>
      <c r="C37" s="247">
        <v>1439</v>
      </c>
      <c r="D37" s="216">
        <v>1439</v>
      </c>
      <c r="E37" s="189"/>
      <c r="F37" s="189"/>
    </row>
    <row r="38" ht="15" spans="1:6">
      <c r="A38" s="252" t="s">
        <v>122</v>
      </c>
      <c r="B38" s="272" t="s">
        <v>69</v>
      </c>
      <c r="C38" s="247">
        <v>490</v>
      </c>
      <c r="D38" s="216">
        <v>490</v>
      </c>
      <c r="E38" s="189"/>
      <c r="F38" s="189"/>
    </row>
    <row r="39" ht="15" spans="1:6">
      <c r="A39" s="252" t="s">
        <v>123</v>
      </c>
      <c r="B39" s="272" t="s">
        <v>71</v>
      </c>
      <c r="C39" s="247">
        <v>0</v>
      </c>
      <c r="D39" s="216">
        <v>0</v>
      </c>
      <c r="E39" s="189"/>
      <c r="F39" s="189"/>
    </row>
    <row r="40" ht="15" spans="1:6">
      <c r="A40" s="252" t="s">
        <v>124</v>
      </c>
      <c r="B40" s="273" t="s">
        <v>73</v>
      </c>
      <c r="C40" s="247">
        <v>0</v>
      </c>
      <c r="D40" s="216">
        <v>0</v>
      </c>
      <c r="E40" s="189"/>
      <c r="F40" s="189"/>
    </row>
    <row r="41" ht="15" spans="1:6">
      <c r="A41" s="252" t="s">
        <v>125</v>
      </c>
      <c r="B41" s="273" t="s">
        <v>126</v>
      </c>
      <c r="C41" s="247">
        <v>41</v>
      </c>
      <c r="D41" s="216">
        <v>41</v>
      </c>
      <c r="E41" s="189"/>
      <c r="F41" s="189"/>
    </row>
    <row r="42" ht="15" spans="1:6">
      <c r="A42" s="252" t="s">
        <v>127</v>
      </c>
      <c r="B42" s="273" t="s">
        <v>128</v>
      </c>
      <c r="C42" s="247">
        <v>0</v>
      </c>
      <c r="D42" s="216">
        <v>0</v>
      </c>
      <c r="E42" s="189"/>
      <c r="F42" s="189"/>
    </row>
    <row r="43" ht="15" spans="1:6">
      <c r="A43" s="252" t="s">
        <v>129</v>
      </c>
      <c r="B43" s="272" t="s">
        <v>130</v>
      </c>
      <c r="C43" s="247">
        <v>390</v>
      </c>
      <c r="D43" s="216">
        <v>390</v>
      </c>
      <c r="E43" s="189"/>
      <c r="F43" s="189"/>
    </row>
    <row r="44" ht="15" spans="1:6">
      <c r="A44" s="252" t="s">
        <v>131</v>
      </c>
      <c r="B44" s="272" t="s">
        <v>132</v>
      </c>
      <c r="C44" s="247">
        <v>0</v>
      </c>
      <c r="D44" s="216">
        <v>0</v>
      </c>
      <c r="E44" s="189"/>
      <c r="F44" s="189"/>
    </row>
    <row r="45" ht="15" spans="1:6">
      <c r="A45" s="252" t="s">
        <v>133</v>
      </c>
      <c r="B45" s="272" t="s">
        <v>134</v>
      </c>
      <c r="C45" s="247">
        <v>10</v>
      </c>
      <c r="D45" s="216">
        <v>10</v>
      </c>
      <c r="E45" s="189"/>
      <c r="F45" s="189"/>
    </row>
    <row r="46" ht="15" spans="1:6">
      <c r="A46" s="252" t="s">
        <v>135</v>
      </c>
      <c r="B46" s="272" t="s">
        <v>87</v>
      </c>
      <c r="C46" s="247">
        <v>0</v>
      </c>
      <c r="D46" s="216">
        <v>0</v>
      </c>
      <c r="E46" s="189"/>
      <c r="F46" s="189"/>
    </row>
    <row r="47" ht="15" spans="1:6">
      <c r="A47" s="252" t="s">
        <v>136</v>
      </c>
      <c r="B47" s="273" t="s">
        <v>137</v>
      </c>
      <c r="C47" s="247">
        <v>508</v>
      </c>
      <c r="D47" s="216">
        <v>508</v>
      </c>
      <c r="E47" s="189"/>
      <c r="F47" s="189"/>
    </row>
    <row r="48" ht="15" spans="1:6">
      <c r="A48" s="252" t="s">
        <v>138</v>
      </c>
      <c r="B48" s="273" t="s">
        <v>139</v>
      </c>
      <c r="C48" s="247">
        <v>636</v>
      </c>
      <c r="D48" s="216">
        <v>636</v>
      </c>
      <c r="E48" s="189"/>
      <c r="F48" s="189"/>
    </row>
    <row r="49" ht="15" spans="1:6">
      <c r="A49" s="252" t="s">
        <v>140</v>
      </c>
      <c r="B49" s="273" t="s">
        <v>69</v>
      </c>
      <c r="C49" s="247">
        <v>410</v>
      </c>
      <c r="D49" s="216">
        <v>410</v>
      </c>
      <c r="E49" s="189"/>
      <c r="F49" s="189"/>
    </row>
    <row r="50" ht="15" spans="1:6">
      <c r="A50" s="252" t="s">
        <v>141</v>
      </c>
      <c r="B50" s="271" t="s">
        <v>71</v>
      </c>
      <c r="C50" s="247">
        <v>13</v>
      </c>
      <c r="D50" s="216">
        <v>13</v>
      </c>
      <c r="E50" s="189"/>
      <c r="F50" s="189"/>
    </row>
    <row r="51" ht="15" spans="1:6">
      <c r="A51" s="252" t="s">
        <v>142</v>
      </c>
      <c r="B51" s="272" t="s">
        <v>73</v>
      </c>
      <c r="C51" s="247">
        <v>0</v>
      </c>
      <c r="D51" s="216">
        <v>0</v>
      </c>
      <c r="E51" s="189"/>
      <c r="F51" s="189"/>
    </row>
    <row r="52" ht="15" spans="1:6">
      <c r="A52" s="252" t="s">
        <v>143</v>
      </c>
      <c r="B52" s="272" t="s">
        <v>144</v>
      </c>
      <c r="C52" s="247">
        <v>0</v>
      </c>
      <c r="D52" s="216">
        <v>0</v>
      </c>
      <c r="E52" s="189"/>
      <c r="F52" s="189"/>
    </row>
    <row r="53" ht="15" spans="1:6">
      <c r="A53" s="252" t="s">
        <v>145</v>
      </c>
      <c r="B53" s="272" t="s">
        <v>146</v>
      </c>
      <c r="C53" s="247">
        <v>112</v>
      </c>
      <c r="D53" s="216">
        <v>112</v>
      </c>
      <c r="E53" s="189"/>
      <c r="F53" s="189"/>
    </row>
    <row r="54" ht="15" spans="1:6">
      <c r="A54" s="252" t="s">
        <v>147</v>
      </c>
      <c r="B54" s="273" t="s">
        <v>148</v>
      </c>
      <c r="C54" s="247">
        <v>38</v>
      </c>
      <c r="D54" s="216">
        <v>38</v>
      </c>
      <c r="E54" s="189"/>
      <c r="F54" s="189"/>
    </row>
    <row r="55" ht="15" spans="1:6">
      <c r="A55" s="252" t="s">
        <v>149</v>
      </c>
      <c r="B55" s="273" t="s">
        <v>150</v>
      </c>
      <c r="C55" s="247">
        <v>0</v>
      </c>
      <c r="D55" s="216">
        <v>0</v>
      </c>
      <c r="E55" s="189"/>
      <c r="F55" s="189"/>
    </row>
    <row r="56" ht="15" spans="1:6">
      <c r="A56" s="252" t="s">
        <v>151</v>
      </c>
      <c r="B56" s="273" t="s">
        <v>152</v>
      </c>
      <c r="C56" s="247">
        <v>58</v>
      </c>
      <c r="D56" s="216">
        <v>58</v>
      </c>
      <c r="E56" s="189"/>
      <c r="F56" s="189"/>
    </row>
    <row r="57" ht="15" spans="1:6">
      <c r="A57" s="252" t="s">
        <v>153</v>
      </c>
      <c r="B57" s="272" t="s">
        <v>87</v>
      </c>
      <c r="C57" s="247">
        <v>0</v>
      </c>
      <c r="D57" s="216">
        <v>0</v>
      </c>
      <c r="E57" s="189"/>
      <c r="F57" s="189"/>
    </row>
    <row r="58" ht="15" spans="1:6">
      <c r="A58" s="252" t="s">
        <v>154</v>
      </c>
      <c r="B58" s="273" t="s">
        <v>155</v>
      </c>
      <c r="C58" s="247">
        <v>5</v>
      </c>
      <c r="D58" s="216">
        <v>5</v>
      </c>
      <c r="E58" s="189"/>
      <c r="F58" s="189"/>
    </row>
    <row r="59" ht="15" spans="1:6">
      <c r="A59" s="252" t="s">
        <v>156</v>
      </c>
      <c r="B59" s="272" t="s">
        <v>157</v>
      </c>
      <c r="C59" s="247">
        <v>2775</v>
      </c>
      <c r="D59" s="216">
        <v>2775</v>
      </c>
      <c r="E59" s="189"/>
      <c r="F59" s="189"/>
    </row>
    <row r="60" ht="15" spans="1:6">
      <c r="A60" s="252" t="s">
        <v>158</v>
      </c>
      <c r="B60" s="273" t="s">
        <v>69</v>
      </c>
      <c r="C60" s="247">
        <v>1100</v>
      </c>
      <c r="D60" s="216">
        <v>1100</v>
      </c>
      <c r="E60" s="189"/>
      <c r="F60" s="189"/>
    </row>
    <row r="61" ht="15" spans="1:6">
      <c r="A61" s="252" t="s">
        <v>159</v>
      </c>
      <c r="B61" s="271" t="s">
        <v>71</v>
      </c>
      <c r="C61" s="247">
        <v>666</v>
      </c>
      <c r="D61" s="216">
        <v>666</v>
      </c>
      <c r="E61" s="189"/>
      <c r="F61" s="189"/>
    </row>
    <row r="62" ht="15" spans="1:6">
      <c r="A62" s="252" t="s">
        <v>160</v>
      </c>
      <c r="B62" s="271" t="s">
        <v>73</v>
      </c>
      <c r="C62" s="247">
        <v>22</v>
      </c>
      <c r="D62" s="216">
        <v>22</v>
      </c>
      <c r="E62" s="189"/>
      <c r="F62" s="189"/>
    </row>
    <row r="63" ht="15" spans="1:6">
      <c r="A63" s="252" t="s">
        <v>161</v>
      </c>
      <c r="B63" s="271" t="s">
        <v>162</v>
      </c>
      <c r="C63" s="247">
        <v>142</v>
      </c>
      <c r="D63" s="216">
        <v>142</v>
      </c>
      <c r="E63" s="189"/>
      <c r="F63" s="189"/>
    </row>
    <row r="64" ht="15" spans="1:6">
      <c r="A64" s="252" t="s">
        <v>163</v>
      </c>
      <c r="B64" s="271" t="s">
        <v>164</v>
      </c>
      <c r="C64" s="247">
        <v>75</v>
      </c>
      <c r="D64" s="216">
        <v>75</v>
      </c>
      <c r="E64" s="189"/>
      <c r="F64" s="189"/>
    </row>
    <row r="65" ht="15" spans="1:6">
      <c r="A65" s="252" t="s">
        <v>165</v>
      </c>
      <c r="B65" s="271" t="s">
        <v>166</v>
      </c>
      <c r="C65" s="247">
        <v>12</v>
      </c>
      <c r="D65" s="216">
        <v>12</v>
      </c>
      <c r="E65" s="189"/>
      <c r="F65" s="189"/>
    </row>
    <row r="66" ht="15" spans="1:6">
      <c r="A66" s="252" t="s">
        <v>167</v>
      </c>
      <c r="B66" s="272" t="s">
        <v>168</v>
      </c>
      <c r="C66" s="247">
        <v>48</v>
      </c>
      <c r="D66" s="216">
        <v>48</v>
      </c>
      <c r="E66" s="189"/>
      <c r="F66" s="189"/>
    </row>
    <row r="67" ht="15" spans="1:6">
      <c r="A67" s="252" t="s">
        <v>169</v>
      </c>
      <c r="B67" s="273" t="s">
        <v>170</v>
      </c>
      <c r="C67" s="247">
        <v>260</v>
      </c>
      <c r="D67" s="216">
        <v>260</v>
      </c>
      <c r="E67" s="189"/>
      <c r="F67" s="189"/>
    </row>
    <row r="68" ht="15" spans="1:6">
      <c r="A68" s="252" t="s">
        <v>171</v>
      </c>
      <c r="B68" s="273" t="s">
        <v>87</v>
      </c>
      <c r="C68" s="247">
        <v>0</v>
      </c>
      <c r="D68" s="216">
        <v>0</v>
      </c>
      <c r="E68" s="189"/>
      <c r="F68" s="189"/>
    </row>
    <row r="69" ht="15" spans="1:6">
      <c r="A69" s="252" t="s">
        <v>172</v>
      </c>
      <c r="B69" s="273" t="s">
        <v>173</v>
      </c>
      <c r="C69" s="247">
        <v>450</v>
      </c>
      <c r="D69" s="216">
        <v>450</v>
      </c>
      <c r="E69" s="189"/>
      <c r="F69" s="189"/>
    </row>
    <row r="70" ht="15" spans="1:6">
      <c r="A70" s="252" t="s">
        <v>174</v>
      </c>
      <c r="B70" s="272" t="s">
        <v>175</v>
      </c>
      <c r="C70" s="247">
        <v>7735</v>
      </c>
      <c r="D70" s="216">
        <v>7735</v>
      </c>
      <c r="E70" s="189"/>
      <c r="F70" s="189"/>
    </row>
    <row r="71" ht="15" spans="1:6">
      <c r="A71" s="252" t="s">
        <v>176</v>
      </c>
      <c r="B71" s="272" t="s">
        <v>69</v>
      </c>
      <c r="C71" s="247">
        <v>1400</v>
      </c>
      <c r="D71" s="216">
        <v>1400</v>
      </c>
      <c r="E71" s="189"/>
      <c r="F71" s="189"/>
    </row>
    <row r="72" ht="15" spans="1:6">
      <c r="A72" s="252" t="s">
        <v>177</v>
      </c>
      <c r="B72" s="272" t="s">
        <v>71</v>
      </c>
      <c r="C72" s="247">
        <v>0</v>
      </c>
      <c r="D72" s="216">
        <v>0</v>
      </c>
      <c r="E72" s="189"/>
      <c r="F72" s="189"/>
    </row>
    <row r="73" ht="15" spans="1:6">
      <c r="A73" s="252" t="s">
        <v>178</v>
      </c>
      <c r="B73" s="273" t="s">
        <v>73</v>
      </c>
      <c r="C73" s="247">
        <v>0</v>
      </c>
      <c r="D73" s="216">
        <v>0</v>
      </c>
      <c r="E73" s="189"/>
      <c r="F73" s="189"/>
    </row>
    <row r="74" ht="15" spans="1:6">
      <c r="A74" s="252" t="s">
        <v>179</v>
      </c>
      <c r="B74" s="272" t="s">
        <v>168</v>
      </c>
      <c r="C74" s="247">
        <v>45</v>
      </c>
      <c r="D74" s="216">
        <v>45</v>
      </c>
      <c r="E74" s="189"/>
      <c r="F74" s="189"/>
    </row>
    <row r="75" ht="15" spans="1:6">
      <c r="A75" s="252" t="s">
        <v>180</v>
      </c>
      <c r="B75" s="273" t="s">
        <v>181</v>
      </c>
      <c r="C75" s="247">
        <v>6200</v>
      </c>
      <c r="D75" s="216">
        <v>6200</v>
      </c>
      <c r="E75" s="189"/>
      <c r="F75" s="189"/>
    </row>
    <row r="76" ht="15" spans="1:6">
      <c r="A76" s="252" t="s">
        <v>182</v>
      </c>
      <c r="B76" s="273" t="s">
        <v>87</v>
      </c>
      <c r="C76" s="247">
        <v>0</v>
      </c>
      <c r="D76" s="216">
        <v>0</v>
      </c>
      <c r="E76" s="189"/>
      <c r="F76" s="189"/>
    </row>
    <row r="77" ht="15" spans="1:6">
      <c r="A77" s="252" t="s">
        <v>183</v>
      </c>
      <c r="B77" s="273" t="s">
        <v>184</v>
      </c>
      <c r="C77" s="247">
        <v>90</v>
      </c>
      <c r="D77" s="216">
        <v>90</v>
      </c>
      <c r="E77" s="189"/>
      <c r="F77" s="189"/>
    </row>
    <row r="78" ht="15" spans="1:6">
      <c r="A78" s="252" t="s">
        <v>185</v>
      </c>
      <c r="B78" s="273" t="s">
        <v>186</v>
      </c>
      <c r="C78" s="247">
        <v>830</v>
      </c>
      <c r="D78" s="216">
        <v>830</v>
      </c>
      <c r="E78" s="189"/>
      <c r="F78" s="189"/>
    </row>
    <row r="79" ht="15" spans="1:6">
      <c r="A79" s="252" t="s">
        <v>187</v>
      </c>
      <c r="B79" s="272" t="s">
        <v>69</v>
      </c>
      <c r="C79" s="247">
        <v>540</v>
      </c>
      <c r="D79" s="216">
        <v>540</v>
      </c>
      <c r="E79" s="189"/>
      <c r="F79" s="189"/>
    </row>
    <row r="80" ht="15" spans="1:6">
      <c r="A80" s="252" t="s">
        <v>188</v>
      </c>
      <c r="B80" s="272" t="s">
        <v>71</v>
      </c>
      <c r="C80" s="247">
        <v>0</v>
      </c>
      <c r="D80" s="216">
        <v>0</v>
      </c>
      <c r="E80" s="189"/>
      <c r="F80" s="189"/>
    </row>
    <row r="81" ht="15" spans="1:6">
      <c r="A81" s="252" t="s">
        <v>189</v>
      </c>
      <c r="B81" s="272" t="s">
        <v>73</v>
      </c>
      <c r="C81" s="247">
        <v>0</v>
      </c>
      <c r="D81" s="216">
        <v>0</v>
      </c>
      <c r="E81" s="189"/>
      <c r="F81" s="189"/>
    </row>
    <row r="82" ht="15" spans="1:6">
      <c r="A82" s="252" t="s">
        <v>190</v>
      </c>
      <c r="B82" s="273" t="s">
        <v>191</v>
      </c>
      <c r="C82" s="247">
        <v>290</v>
      </c>
      <c r="D82" s="216">
        <v>290</v>
      </c>
      <c r="E82" s="189"/>
      <c r="F82" s="189"/>
    </row>
    <row r="83" ht="15" spans="1:6">
      <c r="A83" s="252" t="s">
        <v>192</v>
      </c>
      <c r="B83" s="273" t="s">
        <v>193</v>
      </c>
      <c r="C83" s="247">
        <v>0</v>
      </c>
      <c r="D83" s="216">
        <v>0</v>
      </c>
      <c r="E83" s="189"/>
      <c r="F83" s="189"/>
    </row>
    <row r="84" ht="15" spans="1:6">
      <c r="A84" s="252" t="s">
        <v>194</v>
      </c>
      <c r="B84" s="273" t="s">
        <v>168</v>
      </c>
      <c r="C84" s="247">
        <v>0</v>
      </c>
      <c r="D84" s="216">
        <v>0</v>
      </c>
      <c r="E84" s="189"/>
      <c r="F84" s="189"/>
    </row>
    <row r="85" ht="15" spans="1:6">
      <c r="A85" s="252" t="s">
        <v>195</v>
      </c>
      <c r="B85" s="273" t="s">
        <v>87</v>
      </c>
      <c r="C85" s="247">
        <v>0</v>
      </c>
      <c r="D85" s="216">
        <v>0</v>
      </c>
      <c r="E85" s="189"/>
      <c r="F85" s="189"/>
    </row>
    <row r="86" ht="15" spans="1:6">
      <c r="A86" s="252" t="s">
        <v>196</v>
      </c>
      <c r="B86" s="271" t="s">
        <v>197</v>
      </c>
      <c r="C86" s="247">
        <v>0</v>
      </c>
      <c r="D86" s="216">
        <v>0</v>
      </c>
      <c r="E86" s="189"/>
      <c r="F86" s="189"/>
    </row>
    <row r="87" ht="15" spans="1:6">
      <c r="A87" s="252" t="s">
        <v>198</v>
      </c>
      <c r="B87" s="272" t="s">
        <v>199</v>
      </c>
      <c r="C87" s="247">
        <v>0</v>
      </c>
      <c r="D87" s="216">
        <v>0</v>
      </c>
      <c r="E87" s="189"/>
      <c r="F87" s="189"/>
    </row>
    <row r="88" ht="15" spans="1:6">
      <c r="A88" s="252" t="s">
        <v>200</v>
      </c>
      <c r="B88" s="272" t="s">
        <v>69</v>
      </c>
      <c r="C88" s="247">
        <v>0</v>
      </c>
      <c r="D88" s="216">
        <v>0</v>
      </c>
      <c r="E88" s="189"/>
      <c r="F88" s="189"/>
    </row>
    <row r="89" ht="15" spans="1:6">
      <c r="A89" s="252" t="s">
        <v>201</v>
      </c>
      <c r="B89" s="273" t="s">
        <v>71</v>
      </c>
      <c r="C89" s="247">
        <v>0</v>
      </c>
      <c r="D89" s="216">
        <v>0</v>
      </c>
      <c r="E89" s="189"/>
      <c r="F89" s="189"/>
    </row>
    <row r="90" ht="15" spans="1:6">
      <c r="A90" s="252" t="s">
        <v>202</v>
      </c>
      <c r="B90" s="273" t="s">
        <v>73</v>
      </c>
      <c r="C90" s="247">
        <v>0</v>
      </c>
      <c r="D90" s="216">
        <v>0</v>
      </c>
      <c r="E90" s="189"/>
      <c r="F90" s="189"/>
    </row>
    <row r="91" ht="15" spans="1:6">
      <c r="A91" s="252" t="s">
        <v>203</v>
      </c>
      <c r="B91" s="272" t="s">
        <v>204</v>
      </c>
      <c r="C91" s="247">
        <v>0</v>
      </c>
      <c r="D91" s="216">
        <v>0</v>
      </c>
      <c r="E91" s="189"/>
      <c r="F91" s="189"/>
    </row>
    <row r="92" ht="15" spans="1:6">
      <c r="A92" s="252" t="s">
        <v>205</v>
      </c>
      <c r="B92" s="272" t="s">
        <v>206</v>
      </c>
      <c r="C92" s="247">
        <v>0</v>
      </c>
      <c r="D92" s="216">
        <v>0</v>
      </c>
      <c r="E92" s="189"/>
      <c r="F92" s="189"/>
    </row>
    <row r="93" ht="15" spans="1:6">
      <c r="A93" s="252" t="s">
        <v>207</v>
      </c>
      <c r="B93" s="272" t="s">
        <v>168</v>
      </c>
      <c r="C93" s="247">
        <v>0</v>
      </c>
      <c r="D93" s="216">
        <v>0</v>
      </c>
      <c r="E93" s="189"/>
      <c r="F93" s="189"/>
    </row>
    <row r="94" ht="15" spans="1:6">
      <c r="A94" s="252" t="s">
        <v>208</v>
      </c>
      <c r="B94" s="272" t="s">
        <v>209</v>
      </c>
      <c r="C94" s="247">
        <v>0</v>
      </c>
      <c r="D94" s="216">
        <v>0</v>
      </c>
      <c r="E94" s="189"/>
      <c r="F94" s="189"/>
    </row>
    <row r="95" ht="15" spans="1:6">
      <c r="A95" s="252" t="s">
        <v>210</v>
      </c>
      <c r="B95" s="272" t="s">
        <v>211</v>
      </c>
      <c r="C95" s="247">
        <v>0</v>
      </c>
      <c r="D95" s="216">
        <v>0</v>
      </c>
      <c r="E95" s="189"/>
      <c r="F95" s="189"/>
    </row>
    <row r="96" ht="15" spans="1:6">
      <c r="A96" s="252" t="s">
        <v>212</v>
      </c>
      <c r="B96" s="272" t="s">
        <v>213</v>
      </c>
      <c r="C96" s="247">
        <v>0</v>
      </c>
      <c r="D96" s="216">
        <v>0</v>
      </c>
      <c r="E96" s="189"/>
      <c r="F96" s="189"/>
    </row>
    <row r="97" ht="15" spans="1:6">
      <c r="A97" s="252" t="s">
        <v>214</v>
      </c>
      <c r="B97" s="272" t="s">
        <v>215</v>
      </c>
      <c r="C97" s="247">
        <v>0</v>
      </c>
      <c r="D97" s="216">
        <v>0</v>
      </c>
      <c r="E97" s="189"/>
      <c r="F97" s="189"/>
    </row>
    <row r="98" ht="15" spans="1:6">
      <c r="A98" s="252" t="s">
        <v>216</v>
      </c>
      <c r="B98" s="273" t="s">
        <v>87</v>
      </c>
      <c r="C98" s="247">
        <v>0</v>
      </c>
      <c r="D98" s="216">
        <v>0</v>
      </c>
      <c r="E98" s="189"/>
      <c r="F98" s="189"/>
    </row>
    <row r="99" ht="15" spans="1:6">
      <c r="A99" s="252" t="s">
        <v>217</v>
      </c>
      <c r="B99" s="273" t="s">
        <v>218</v>
      </c>
      <c r="C99" s="247">
        <v>0</v>
      </c>
      <c r="D99" s="216">
        <v>0</v>
      </c>
      <c r="E99" s="189"/>
      <c r="F99" s="189"/>
    </row>
    <row r="100" ht="15" spans="1:6">
      <c r="A100" s="252" t="s">
        <v>219</v>
      </c>
      <c r="B100" s="271" t="s">
        <v>220</v>
      </c>
      <c r="C100" s="247">
        <v>2635</v>
      </c>
      <c r="D100" s="216">
        <v>2635</v>
      </c>
      <c r="E100" s="189"/>
      <c r="F100" s="189"/>
    </row>
    <row r="101" ht="15" spans="1:6">
      <c r="A101" s="252" t="s">
        <v>221</v>
      </c>
      <c r="B101" s="272" t="s">
        <v>69</v>
      </c>
      <c r="C101" s="247">
        <v>2020</v>
      </c>
      <c r="D101" s="216">
        <v>2020</v>
      </c>
      <c r="E101" s="189"/>
      <c r="F101" s="189"/>
    </row>
    <row r="102" ht="15" spans="1:6">
      <c r="A102" s="252" t="s">
        <v>222</v>
      </c>
      <c r="B102" s="272" t="s">
        <v>71</v>
      </c>
      <c r="C102" s="247">
        <v>0</v>
      </c>
      <c r="D102" s="216">
        <v>0</v>
      </c>
      <c r="E102" s="189"/>
      <c r="F102" s="189"/>
    </row>
    <row r="103" ht="15" spans="1:6">
      <c r="A103" s="252" t="s">
        <v>223</v>
      </c>
      <c r="B103" s="272" t="s">
        <v>73</v>
      </c>
      <c r="C103" s="247">
        <v>0</v>
      </c>
      <c r="D103" s="216">
        <v>0</v>
      </c>
      <c r="E103" s="189"/>
      <c r="F103" s="189"/>
    </row>
    <row r="104" ht="15" spans="1:6">
      <c r="A104" s="252" t="s">
        <v>224</v>
      </c>
      <c r="B104" s="273" t="s">
        <v>225</v>
      </c>
      <c r="C104" s="247">
        <v>370</v>
      </c>
      <c r="D104" s="216">
        <v>370</v>
      </c>
      <c r="E104" s="189"/>
      <c r="F104" s="189"/>
    </row>
    <row r="105" ht="15" spans="1:6">
      <c r="A105" s="252" t="s">
        <v>226</v>
      </c>
      <c r="B105" s="273" t="s">
        <v>227</v>
      </c>
      <c r="C105" s="247">
        <v>0</v>
      </c>
      <c r="D105" s="216">
        <v>0</v>
      </c>
      <c r="E105" s="189"/>
      <c r="F105" s="189"/>
    </row>
    <row r="106" ht="15" spans="1:6">
      <c r="A106" s="252" t="s">
        <v>228</v>
      </c>
      <c r="B106" s="273" t="s">
        <v>229</v>
      </c>
      <c r="C106" s="247">
        <v>55</v>
      </c>
      <c r="D106" s="216">
        <v>55</v>
      </c>
      <c r="E106" s="189"/>
      <c r="F106" s="189"/>
    </row>
    <row r="107" ht="15" spans="1:6">
      <c r="A107" s="252" t="s">
        <v>230</v>
      </c>
      <c r="B107" s="272" t="s">
        <v>87</v>
      </c>
      <c r="C107" s="247">
        <v>0</v>
      </c>
      <c r="D107" s="216">
        <v>0</v>
      </c>
      <c r="E107" s="189"/>
      <c r="F107" s="189"/>
    </row>
    <row r="108" ht="15" spans="1:6">
      <c r="A108" s="252" t="s">
        <v>231</v>
      </c>
      <c r="B108" s="272" t="s">
        <v>232</v>
      </c>
      <c r="C108" s="247">
        <v>190</v>
      </c>
      <c r="D108" s="216">
        <v>190</v>
      </c>
      <c r="E108" s="189"/>
      <c r="F108" s="189"/>
    </row>
    <row r="109" ht="15" spans="1:6">
      <c r="A109" s="252" t="s">
        <v>233</v>
      </c>
      <c r="B109" s="271" t="s">
        <v>234</v>
      </c>
      <c r="C109" s="247">
        <v>1332</v>
      </c>
      <c r="D109" s="216">
        <v>1332</v>
      </c>
      <c r="E109" s="189"/>
      <c r="F109" s="189"/>
    </row>
    <row r="110" ht="15" spans="1:6">
      <c r="A110" s="252" t="s">
        <v>235</v>
      </c>
      <c r="B110" s="272" t="s">
        <v>69</v>
      </c>
      <c r="C110" s="247">
        <v>390</v>
      </c>
      <c r="D110" s="216">
        <v>390</v>
      </c>
      <c r="E110" s="189"/>
      <c r="F110" s="189"/>
    </row>
    <row r="111" ht="15" spans="1:6">
      <c r="A111" s="252" t="s">
        <v>236</v>
      </c>
      <c r="B111" s="272" t="s">
        <v>71</v>
      </c>
      <c r="C111" s="247">
        <v>2</v>
      </c>
      <c r="D111" s="216">
        <v>2</v>
      </c>
      <c r="E111" s="189"/>
      <c r="F111" s="189"/>
    </row>
    <row r="112" ht="15" spans="1:6">
      <c r="A112" s="252" t="s">
        <v>237</v>
      </c>
      <c r="B112" s="272" t="s">
        <v>73</v>
      </c>
      <c r="C112" s="247">
        <v>0</v>
      </c>
      <c r="D112" s="216">
        <v>0</v>
      </c>
      <c r="E112" s="189"/>
      <c r="F112" s="189"/>
    </row>
    <row r="113" ht="15" spans="1:6">
      <c r="A113" s="252" t="s">
        <v>238</v>
      </c>
      <c r="B113" s="273" t="s">
        <v>239</v>
      </c>
      <c r="C113" s="247">
        <v>0</v>
      </c>
      <c r="D113" s="216">
        <v>0</v>
      </c>
      <c r="E113" s="189"/>
      <c r="F113" s="189"/>
    </row>
    <row r="114" ht="15" spans="1:6">
      <c r="A114" s="252" t="s">
        <v>240</v>
      </c>
      <c r="B114" s="273" t="s">
        <v>241</v>
      </c>
      <c r="C114" s="247">
        <v>0</v>
      </c>
      <c r="D114" s="216">
        <v>0</v>
      </c>
      <c r="E114" s="189"/>
      <c r="F114" s="189"/>
    </row>
    <row r="115" ht="15" spans="1:6">
      <c r="A115" s="252" t="s">
        <v>242</v>
      </c>
      <c r="B115" s="273" t="s">
        <v>243</v>
      </c>
      <c r="C115" s="247">
        <v>0</v>
      </c>
      <c r="D115" s="216">
        <v>0</v>
      </c>
      <c r="E115" s="189"/>
      <c r="F115" s="189"/>
    </row>
    <row r="116" ht="15" spans="1:6">
      <c r="A116" s="252" t="s">
        <v>244</v>
      </c>
      <c r="B116" s="272" t="s">
        <v>245</v>
      </c>
      <c r="C116" s="247">
        <v>0</v>
      </c>
      <c r="D116" s="216">
        <v>0</v>
      </c>
      <c r="E116" s="189"/>
      <c r="F116" s="189"/>
    </row>
    <row r="117" ht="15" spans="1:6">
      <c r="A117" s="252" t="s">
        <v>246</v>
      </c>
      <c r="B117" s="272" t="s">
        <v>247</v>
      </c>
      <c r="C117" s="247">
        <v>280</v>
      </c>
      <c r="D117" s="216">
        <v>280</v>
      </c>
      <c r="E117" s="189"/>
      <c r="F117" s="189"/>
    </row>
    <row r="118" ht="15" spans="1:6">
      <c r="A118" s="252" t="s">
        <v>248</v>
      </c>
      <c r="B118" s="272" t="s">
        <v>87</v>
      </c>
      <c r="C118" s="247">
        <v>140</v>
      </c>
      <c r="D118" s="216">
        <v>140</v>
      </c>
      <c r="E118" s="189"/>
      <c r="F118" s="189"/>
    </row>
    <row r="119" ht="15" spans="1:6">
      <c r="A119" s="252" t="s">
        <v>249</v>
      </c>
      <c r="B119" s="273" t="s">
        <v>250</v>
      </c>
      <c r="C119" s="247">
        <v>520</v>
      </c>
      <c r="D119" s="216">
        <v>520</v>
      </c>
      <c r="E119" s="189"/>
      <c r="F119" s="189"/>
    </row>
    <row r="120" ht="15" spans="1:6">
      <c r="A120" s="252" t="s">
        <v>251</v>
      </c>
      <c r="B120" s="273" t="s">
        <v>252</v>
      </c>
      <c r="C120" s="247">
        <v>79</v>
      </c>
      <c r="D120" s="216">
        <v>79</v>
      </c>
      <c r="E120" s="189"/>
      <c r="F120" s="189"/>
    </row>
    <row r="121" ht="15" spans="1:6">
      <c r="A121" s="252" t="s">
        <v>253</v>
      </c>
      <c r="B121" s="273" t="s">
        <v>69</v>
      </c>
      <c r="C121" s="247">
        <v>0</v>
      </c>
      <c r="D121" s="216">
        <v>0</v>
      </c>
      <c r="E121" s="189"/>
      <c r="F121" s="189"/>
    </row>
    <row r="122" ht="15" spans="1:6">
      <c r="A122" s="252" t="s">
        <v>254</v>
      </c>
      <c r="B122" s="271" t="s">
        <v>71</v>
      </c>
      <c r="C122" s="247">
        <v>0</v>
      </c>
      <c r="D122" s="216">
        <v>0</v>
      </c>
      <c r="E122" s="189"/>
      <c r="F122" s="189"/>
    </row>
    <row r="123" ht="15" spans="1:6">
      <c r="A123" s="252" t="s">
        <v>255</v>
      </c>
      <c r="B123" s="272" t="s">
        <v>73</v>
      </c>
      <c r="C123" s="247">
        <v>0</v>
      </c>
      <c r="D123" s="216">
        <v>0</v>
      </c>
      <c r="E123" s="189"/>
      <c r="F123" s="189"/>
    </row>
    <row r="124" ht="15" spans="1:6">
      <c r="A124" s="252" t="s">
        <v>256</v>
      </c>
      <c r="B124" s="272" t="s">
        <v>257</v>
      </c>
      <c r="C124" s="247">
        <v>0</v>
      </c>
      <c r="D124" s="216">
        <v>0</v>
      </c>
      <c r="E124" s="189"/>
      <c r="F124" s="189"/>
    </row>
    <row r="125" ht="15" spans="1:6">
      <c r="A125" s="252" t="s">
        <v>258</v>
      </c>
      <c r="B125" s="272" t="s">
        <v>259</v>
      </c>
      <c r="C125" s="247">
        <v>0</v>
      </c>
      <c r="D125" s="216">
        <v>0</v>
      </c>
      <c r="E125" s="189"/>
      <c r="F125" s="189"/>
    </row>
    <row r="126" ht="15" spans="1:6">
      <c r="A126" s="252" t="s">
        <v>260</v>
      </c>
      <c r="B126" s="273" t="s">
        <v>261</v>
      </c>
      <c r="C126" s="247">
        <v>0</v>
      </c>
      <c r="D126" s="216">
        <v>0</v>
      </c>
      <c r="E126" s="189"/>
      <c r="F126" s="189"/>
    </row>
    <row r="127" ht="15" spans="1:6">
      <c r="A127" s="252" t="s">
        <v>262</v>
      </c>
      <c r="B127" s="272" t="s">
        <v>263</v>
      </c>
      <c r="C127" s="247">
        <v>75</v>
      </c>
      <c r="D127" s="216">
        <v>75</v>
      </c>
      <c r="E127" s="189"/>
      <c r="F127" s="189"/>
    </row>
    <row r="128" ht="15" spans="1:6">
      <c r="A128" s="252" t="s">
        <v>264</v>
      </c>
      <c r="B128" s="272" t="s">
        <v>265</v>
      </c>
      <c r="C128" s="247">
        <v>0</v>
      </c>
      <c r="D128" s="216">
        <v>0</v>
      </c>
      <c r="E128" s="189"/>
      <c r="F128" s="189"/>
    </row>
    <row r="129" ht="15" spans="1:6">
      <c r="A129" s="252" t="s">
        <v>266</v>
      </c>
      <c r="B129" s="272" t="s">
        <v>267</v>
      </c>
      <c r="C129" s="247">
        <v>0</v>
      </c>
      <c r="D129" s="216">
        <v>0</v>
      </c>
      <c r="E129" s="189"/>
      <c r="F129" s="189"/>
    </row>
    <row r="130" ht="15" spans="1:6">
      <c r="A130" s="252" t="s">
        <v>268</v>
      </c>
      <c r="B130" s="272" t="s">
        <v>87</v>
      </c>
      <c r="C130" s="247">
        <v>0</v>
      </c>
      <c r="D130" s="216">
        <v>0</v>
      </c>
      <c r="E130" s="189"/>
      <c r="F130" s="189"/>
    </row>
    <row r="131" ht="15" spans="1:6">
      <c r="A131" s="252" t="s">
        <v>269</v>
      </c>
      <c r="B131" s="272" t="s">
        <v>270</v>
      </c>
      <c r="C131" s="247">
        <v>4</v>
      </c>
      <c r="D131" s="216">
        <v>4</v>
      </c>
      <c r="E131" s="189"/>
      <c r="F131" s="189"/>
    </row>
    <row r="132" ht="15" spans="1:6">
      <c r="A132" s="252" t="s">
        <v>271</v>
      </c>
      <c r="B132" s="272" t="s">
        <v>272</v>
      </c>
      <c r="C132" s="247">
        <v>225</v>
      </c>
      <c r="D132" s="216">
        <v>225</v>
      </c>
      <c r="E132" s="189"/>
      <c r="F132" s="189"/>
    </row>
    <row r="133" ht="15" spans="1:6">
      <c r="A133" s="252" t="s">
        <v>273</v>
      </c>
      <c r="B133" s="272" t="s">
        <v>69</v>
      </c>
      <c r="C133" s="247">
        <v>0</v>
      </c>
      <c r="D133" s="216">
        <v>0</v>
      </c>
      <c r="E133" s="189"/>
      <c r="F133" s="189"/>
    </row>
    <row r="134" ht="15" spans="1:6">
      <c r="A134" s="252" t="s">
        <v>274</v>
      </c>
      <c r="B134" s="272" t="s">
        <v>71</v>
      </c>
      <c r="C134" s="247">
        <v>0</v>
      </c>
      <c r="D134" s="216">
        <v>0</v>
      </c>
      <c r="E134" s="189"/>
      <c r="F134" s="189"/>
    </row>
    <row r="135" ht="15" spans="1:6">
      <c r="A135" s="252" t="s">
        <v>275</v>
      </c>
      <c r="B135" s="273" t="s">
        <v>73</v>
      </c>
      <c r="C135" s="247">
        <v>0</v>
      </c>
      <c r="D135" s="216">
        <v>0</v>
      </c>
      <c r="E135" s="189"/>
      <c r="F135" s="189"/>
    </row>
    <row r="136" ht="15" spans="1:6">
      <c r="A136" s="252" t="s">
        <v>276</v>
      </c>
      <c r="B136" s="273" t="s">
        <v>277</v>
      </c>
      <c r="C136" s="247">
        <v>150</v>
      </c>
      <c r="D136" s="216">
        <v>150</v>
      </c>
      <c r="E136" s="189"/>
      <c r="F136" s="189"/>
    </row>
    <row r="137" ht="15" spans="1:6">
      <c r="A137" s="252" t="s">
        <v>278</v>
      </c>
      <c r="B137" s="273" t="s">
        <v>87</v>
      </c>
      <c r="C137" s="247">
        <v>0</v>
      </c>
      <c r="D137" s="216">
        <v>0</v>
      </c>
      <c r="E137" s="189"/>
      <c r="F137" s="189"/>
    </row>
    <row r="138" ht="15" spans="1:6">
      <c r="A138" s="252" t="s">
        <v>279</v>
      </c>
      <c r="B138" s="271" t="s">
        <v>280</v>
      </c>
      <c r="C138" s="247">
        <v>75</v>
      </c>
      <c r="D138" s="216">
        <v>75</v>
      </c>
      <c r="E138" s="189"/>
      <c r="F138" s="189"/>
    </row>
    <row r="139" ht="15" spans="1:6">
      <c r="A139" s="252" t="s">
        <v>281</v>
      </c>
      <c r="B139" s="272" t="s">
        <v>282</v>
      </c>
      <c r="C139" s="247">
        <v>0</v>
      </c>
      <c r="D139" s="216">
        <v>0</v>
      </c>
      <c r="E139" s="189"/>
      <c r="F139" s="189"/>
    </row>
    <row r="140" ht="15" spans="1:6">
      <c r="A140" s="252" t="s">
        <v>283</v>
      </c>
      <c r="B140" s="272" t="s">
        <v>69</v>
      </c>
      <c r="C140" s="247">
        <v>0</v>
      </c>
      <c r="D140" s="216">
        <v>0</v>
      </c>
      <c r="E140" s="189"/>
      <c r="F140" s="189"/>
    </row>
    <row r="141" ht="15" spans="1:6">
      <c r="A141" s="252" t="s">
        <v>284</v>
      </c>
      <c r="B141" s="273" t="s">
        <v>71</v>
      </c>
      <c r="C141" s="247">
        <v>0</v>
      </c>
      <c r="D141" s="216">
        <v>0</v>
      </c>
      <c r="E141" s="189"/>
      <c r="F141" s="189"/>
    </row>
    <row r="142" ht="15" spans="1:6">
      <c r="A142" s="252" t="s">
        <v>285</v>
      </c>
      <c r="B142" s="273" t="s">
        <v>73</v>
      </c>
      <c r="C142" s="247">
        <v>0</v>
      </c>
      <c r="D142" s="216">
        <v>0</v>
      </c>
      <c r="E142" s="189"/>
      <c r="F142" s="189"/>
    </row>
    <row r="143" ht="15" spans="1:6">
      <c r="A143" s="252" t="s">
        <v>286</v>
      </c>
      <c r="B143" s="273" t="s">
        <v>287</v>
      </c>
      <c r="C143" s="247">
        <v>0</v>
      </c>
      <c r="D143" s="216">
        <v>0</v>
      </c>
      <c r="E143" s="189"/>
      <c r="F143" s="189"/>
    </row>
    <row r="144" ht="15" spans="1:6">
      <c r="A144" s="252" t="s">
        <v>288</v>
      </c>
      <c r="B144" s="271" t="s">
        <v>289</v>
      </c>
      <c r="C144" s="247">
        <v>0</v>
      </c>
      <c r="D144" s="216">
        <v>0</v>
      </c>
      <c r="E144" s="189"/>
      <c r="F144" s="189"/>
    </row>
    <row r="145" ht="15" spans="1:6">
      <c r="A145" s="252" t="s">
        <v>290</v>
      </c>
      <c r="B145" s="272" t="s">
        <v>87</v>
      </c>
      <c r="C145" s="247">
        <v>0</v>
      </c>
      <c r="D145" s="216">
        <v>0</v>
      </c>
      <c r="E145" s="189"/>
      <c r="F145" s="189"/>
    </row>
    <row r="146" ht="15" spans="1:6">
      <c r="A146" s="252" t="s">
        <v>291</v>
      </c>
      <c r="B146" s="272" t="s">
        <v>292</v>
      </c>
      <c r="C146" s="247">
        <v>0</v>
      </c>
      <c r="D146" s="216">
        <v>0</v>
      </c>
      <c r="E146" s="189"/>
      <c r="F146" s="189"/>
    </row>
    <row r="147" ht="15" spans="1:6">
      <c r="A147" s="252" t="s">
        <v>293</v>
      </c>
      <c r="B147" s="273" t="s">
        <v>294</v>
      </c>
      <c r="C147" s="247">
        <v>277</v>
      </c>
      <c r="D147" s="216">
        <v>277</v>
      </c>
      <c r="E147" s="189"/>
      <c r="F147" s="189"/>
    </row>
    <row r="148" ht="15" spans="1:6">
      <c r="A148" s="252" t="s">
        <v>295</v>
      </c>
      <c r="B148" s="273" t="s">
        <v>69</v>
      </c>
      <c r="C148" s="247">
        <v>55</v>
      </c>
      <c r="D148" s="216">
        <v>55</v>
      </c>
      <c r="E148" s="189"/>
      <c r="F148" s="189"/>
    </row>
    <row r="149" ht="15" spans="1:6">
      <c r="A149" s="252" t="s">
        <v>296</v>
      </c>
      <c r="B149" s="273" t="s">
        <v>71</v>
      </c>
      <c r="C149" s="247">
        <v>0</v>
      </c>
      <c r="D149" s="216">
        <v>0</v>
      </c>
      <c r="E149" s="189"/>
      <c r="F149" s="189"/>
    </row>
    <row r="150" ht="15" spans="1:6">
      <c r="A150" s="252" t="s">
        <v>297</v>
      </c>
      <c r="B150" s="272" t="s">
        <v>73</v>
      </c>
      <c r="C150" s="247">
        <v>0</v>
      </c>
      <c r="D150" s="216">
        <v>0</v>
      </c>
      <c r="E150" s="189"/>
      <c r="F150" s="189"/>
    </row>
    <row r="151" ht="15" spans="1:6">
      <c r="A151" s="252" t="s">
        <v>298</v>
      </c>
      <c r="B151" s="272" t="s">
        <v>299</v>
      </c>
      <c r="C151" s="247">
        <v>132</v>
      </c>
      <c r="D151" s="216">
        <v>132</v>
      </c>
      <c r="E151" s="189"/>
      <c r="F151" s="189"/>
    </row>
    <row r="152" ht="15" spans="1:6">
      <c r="A152" s="252" t="s">
        <v>300</v>
      </c>
      <c r="B152" s="272" t="s">
        <v>301</v>
      </c>
      <c r="C152" s="247">
        <v>90</v>
      </c>
      <c r="D152" s="216">
        <v>90</v>
      </c>
      <c r="E152" s="189"/>
      <c r="F152" s="189"/>
    </row>
    <row r="153" ht="15" spans="1:6">
      <c r="A153" s="252" t="s">
        <v>302</v>
      </c>
      <c r="B153" s="273" t="s">
        <v>303</v>
      </c>
      <c r="C153" s="247">
        <v>135</v>
      </c>
      <c r="D153" s="216">
        <v>135</v>
      </c>
      <c r="E153" s="189"/>
      <c r="F153" s="189"/>
    </row>
    <row r="154" ht="15" spans="1:6">
      <c r="A154" s="252" t="s">
        <v>304</v>
      </c>
      <c r="B154" s="273" t="s">
        <v>69</v>
      </c>
      <c r="C154" s="247">
        <v>135</v>
      </c>
      <c r="D154" s="216">
        <v>135</v>
      </c>
      <c r="E154" s="189"/>
      <c r="F154" s="189"/>
    </row>
    <row r="155" ht="15" spans="1:6">
      <c r="A155" s="252" t="s">
        <v>305</v>
      </c>
      <c r="B155" s="273" t="s">
        <v>71</v>
      </c>
      <c r="C155" s="247">
        <v>0</v>
      </c>
      <c r="D155" s="216">
        <v>0</v>
      </c>
      <c r="E155" s="189"/>
      <c r="F155" s="189"/>
    </row>
    <row r="156" ht="15" spans="1:6">
      <c r="A156" s="252" t="s">
        <v>306</v>
      </c>
      <c r="B156" s="271" t="s">
        <v>73</v>
      </c>
      <c r="C156" s="247">
        <v>0</v>
      </c>
      <c r="D156" s="216">
        <v>0</v>
      </c>
      <c r="E156" s="189"/>
      <c r="F156" s="189"/>
    </row>
    <row r="157" ht="15" spans="1:6">
      <c r="A157" s="252" t="s">
        <v>307</v>
      </c>
      <c r="B157" s="272" t="s">
        <v>100</v>
      </c>
      <c r="C157" s="247">
        <v>0</v>
      </c>
      <c r="D157" s="216">
        <v>0</v>
      </c>
      <c r="E157" s="189"/>
      <c r="F157" s="189"/>
    </row>
    <row r="158" ht="15" spans="1:6">
      <c r="A158" s="252" t="s">
        <v>308</v>
      </c>
      <c r="B158" s="272" t="s">
        <v>87</v>
      </c>
      <c r="C158" s="274">
        <v>0</v>
      </c>
      <c r="D158" s="216">
        <v>0</v>
      </c>
      <c r="E158" s="189"/>
      <c r="F158" s="189"/>
    </row>
    <row r="159" ht="15" spans="1:6">
      <c r="A159" s="252" t="s">
        <v>309</v>
      </c>
      <c r="B159" s="272" t="s">
        <v>310</v>
      </c>
      <c r="C159" s="247">
        <v>0</v>
      </c>
      <c r="D159" s="216">
        <v>0</v>
      </c>
      <c r="E159" s="189"/>
      <c r="F159" s="189"/>
    </row>
    <row r="160" ht="15" spans="1:6">
      <c r="A160" s="252" t="s">
        <v>311</v>
      </c>
      <c r="B160" s="273" t="s">
        <v>312</v>
      </c>
      <c r="C160" s="247">
        <v>562</v>
      </c>
      <c r="D160" s="216">
        <v>562</v>
      </c>
      <c r="E160" s="189"/>
      <c r="F160" s="189"/>
    </row>
    <row r="161" ht="15" spans="1:6">
      <c r="A161" s="252" t="s">
        <v>313</v>
      </c>
      <c r="B161" s="273" t="s">
        <v>69</v>
      </c>
      <c r="C161" s="247">
        <v>420</v>
      </c>
      <c r="D161" s="216">
        <v>420</v>
      </c>
      <c r="E161" s="189"/>
      <c r="F161" s="189"/>
    </row>
    <row r="162" ht="15" spans="1:6">
      <c r="A162" s="252" t="s">
        <v>314</v>
      </c>
      <c r="B162" s="273" t="s">
        <v>71</v>
      </c>
      <c r="C162" s="247">
        <v>2</v>
      </c>
      <c r="D162" s="216">
        <v>2</v>
      </c>
      <c r="E162" s="189"/>
      <c r="F162" s="189"/>
    </row>
    <row r="163" ht="15" spans="1:6">
      <c r="A163" s="252" t="s">
        <v>315</v>
      </c>
      <c r="B163" s="272" t="s">
        <v>73</v>
      </c>
      <c r="C163" s="247">
        <v>0</v>
      </c>
      <c r="D163" s="216">
        <v>0</v>
      </c>
      <c r="E163" s="189"/>
      <c r="F163" s="189"/>
    </row>
    <row r="164" ht="15" spans="1:6">
      <c r="A164" s="252" t="s">
        <v>316</v>
      </c>
      <c r="B164" s="272" t="s">
        <v>317</v>
      </c>
      <c r="C164" s="247">
        <v>68</v>
      </c>
      <c r="D164" s="216">
        <v>68</v>
      </c>
      <c r="E164" s="189"/>
      <c r="F164" s="189"/>
    </row>
    <row r="165" ht="15" spans="1:6">
      <c r="A165" s="252" t="s">
        <v>318</v>
      </c>
      <c r="B165" s="273" t="s">
        <v>87</v>
      </c>
      <c r="C165" s="247">
        <v>0</v>
      </c>
      <c r="D165" s="216">
        <v>0</v>
      </c>
      <c r="E165" s="189"/>
      <c r="F165" s="189"/>
    </row>
    <row r="166" ht="15" spans="1:6">
      <c r="A166" s="252" t="s">
        <v>319</v>
      </c>
      <c r="B166" s="273" t="s">
        <v>320</v>
      </c>
      <c r="C166" s="247">
        <v>72</v>
      </c>
      <c r="D166" s="216">
        <v>72</v>
      </c>
      <c r="E166" s="189"/>
      <c r="F166" s="189"/>
    </row>
    <row r="167" ht="15" spans="1:6">
      <c r="A167" s="252" t="s">
        <v>321</v>
      </c>
      <c r="B167" s="273" t="s">
        <v>322</v>
      </c>
      <c r="C167" s="247">
        <v>2030</v>
      </c>
      <c r="D167" s="216">
        <v>2030</v>
      </c>
      <c r="E167" s="189"/>
      <c r="F167" s="189"/>
    </row>
    <row r="168" ht="15" spans="1:6">
      <c r="A168" s="252" t="s">
        <v>323</v>
      </c>
      <c r="B168" s="273" t="s">
        <v>69</v>
      </c>
      <c r="C168" s="247">
        <v>1300</v>
      </c>
      <c r="D168" s="216">
        <v>1300</v>
      </c>
      <c r="E168" s="189"/>
      <c r="F168" s="189"/>
    </row>
    <row r="169" ht="15" spans="1:6">
      <c r="A169" s="252" t="s">
        <v>324</v>
      </c>
      <c r="B169" s="272" t="s">
        <v>71</v>
      </c>
      <c r="C169" s="247">
        <v>0</v>
      </c>
      <c r="D169" s="216">
        <v>0</v>
      </c>
      <c r="E169" s="189"/>
      <c r="F169" s="189"/>
    </row>
    <row r="170" ht="15" spans="1:6">
      <c r="A170" s="252" t="s">
        <v>325</v>
      </c>
      <c r="B170" s="272" t="s">
        <v>73</v>
      </c>
      <c r="C170" s="247">
        <v>34</v>
      </c>
      <c r="D170" s="216">
        <v>34</v>
      </c>
      <c r="E170" s="189"/>
      <c r="F170" s="189"/>
    </row>
    <row r="171" ht="15" spans="1:6">
      <c r="A171" s="252" t="s">
        <v>326</v>
      </c>
      <c r="B171" s="272" t="s">
        <v>327</v>
      </c>
      <c r="C171" s="247">
        <v>26</v>
      </c>
      <c r="D171" s="216">
        <v>26</v>
      </c>
      <c r="E171" s="189"/>
      <c r="F171" s="189"/>
    </row>
    <row r="172" ht="15" spans="1:6">
      <c r="A172" s="252" t="s">
        <v>328</v>
      </c>
      <c r="B172" s="273" t="s">
        <v>87</v>
      </c>
      <c r="C172" s="247">
        <v>0</v>
      </c>
      <c r="D172" s="216">
        <v>0</v>
      </c>
      <c r="E172" s="189"/>
      <c r="F172" s="189"/>
    </row>
    <row r="173" ht="15" spans="1:6">
      <c r="A173" s="252" t="s">
        <v>329</v>
      </c>
      <c r="B173" s="273" t="s">
        <v>330</v>
      </c>
      <c r="C173" s="247">
        <v>670</v>
      </c>
      <c r="D173" s="216">
        <v>670</v>
      </c>
      <c r="E173" s="189"/>
      <c r="F173" s="189"/>
    </row>
    <row r="174" ht="15" spans="1:6">
      <c r="A174" s="252" t="s">
        <v>331</v>
      </c>
      <c r="B174" s="273" t="s">
        <v>332</v>
      </c>
      <c r="C174" s="247">
        <v>2840</v>
      </c>
      <c r="D174" s="216">
        <v>2840</v>
      </c>
      <c r="E174" s="189"/>
      <c r="F174" s="189"/>
    </row>
    <row r="175" ht="15" spans="1:6">
      <c r="A175" s="252" t="s">
        <v>333</v>
      </c>
      <c r="B175" s="272" t="s">
        <v>69</v>
      </c>
      <c r="C175" s="247">
        <v>590</v>
      </c>
      <c r="D175" s="216">
        <v>590</v>
      </c>
      <c r="E175" s="189"/>
      <c r="F175" s="189"/>
    </row>
    <row r="176" ht="15" spans="1:6">
      <c r="A176" s="252" t="s">
        <v>334</v>
      </c>
      <c r="B176" s="272" t="s">
        <v>71</v>
      </c>
      <c r="C176" s="247">
        <v>15</v>
      </c>
      <c r="D176" s="216">
        <v>15</v>
      </c>
      <c r="E176" s="189"/>
      <c r="F176" s="189"/>
    </row>
    <row r="177" ht="15" spans="1:6">
      <c r="A177" s="252" t="s">
        <v>335</v>
      </c>
      <c r="B177" s="272" t="s">
        <v>73</v>
      </c>
      <c r="C177" s="247">
        <v>0</v>
      </c>
      <c r="D177" s="216">
        <v>0</v>
      </c>
      <c r="E177" s="189"/>
      <c r="F177" s="189"/>
    </row>
    <row r="178" ht="15" spans="1:6">
      <c r="A178" s="252" t="s">
        <v>336</v>
      </c>
      <c r="B178" s="272" t="s">
        <v>337</v>
      </c>
      <c r="C178" s="247">
        <v>185</v>
      </c>
      <c r="D178" s="216">
        <v>185</v>
      </c>
      <c r="E178" s="189"/>
      <c r="F178" s="189"/>
    </row>
    <row r="179" ht="15" spans="1:6">
      <c r="A179" s="252" t="s">
        <v>338</v>
      </c>
      <c r="B179" s="272" t="s">
        <v>87</v>
      </c>
      <c r="C179" s="247">
        <v>0</v>
      </c>
      <c r="D179" s="216">
        <v>0</v>
      </c>
      <c r="E179" s="189"/>
      <c r="F179" s="189"/>
    </row>
    <row r="180" ht="15" spans="1:6">
      <c r="A180" s="252" t="s">
        <v>339</v>
      </c>
      <c r="B180" s="273" t="s">
        <v>340</v>
      </c>
      <c r="C180" s="247">
        <v>2050</v>
      </c>
      <c r="D180" s="216">
        <v>2050</v>
      </c>
      <c r="E180" s="189"/>
      <c r="F180" s="189"/>
    </row>
    <row r="181" ht="15" spans="1:6">
      <c r="A181" s="252" t="s">
        <v>341</v>
      </c>
      <c r="B181" s="273" t="s">
        <v>342</v>
      </c>
      <c r="C181" s="247">
        <v>855</v>
      </c>
      <c r="D181" s="216">
        <v>855</v>
      </c>
      <c r="E181" s="189"/>
      <c r="F181" s="189"/>
    </row>
    <row r="182" ht="15" spans="1:6">
      <c r="A182" s="252" t="s">
        <v>343</v>
      </c>
      <c r="B182" s="271" t="s">
        <v>69</v>
      </c>
      <c r="C182" s="247">
        <v>265</v>
      </c>
      <c r="D182" s="216">
        <v>265</v>
      </c>
      <c r="E182" s="189"/>
      <c r="F182" s="189"/>
    </row>
    <row r="183" ht="15" spans="1:6">
      <c r="A183" s="252" t="s">
        <v>344</v>
      </c>
      <c r="B183" s="272" t="s">
        <v>71</v>
      </c>
      <c r="C183" s="247">
        <v>0</v>
      </c>
      <c r="D183" s="216">
        <v>0</v>
      </c>
      <c r="E183" s="189"/>
      <c r="F183" s="189"/>
    </row>
    <row r="184" ht="15" spans="1:6">
      <c r="A184" s="252" t="s">
        <v>345</v>
      </c>
      <c r="B184" s="272" t="s">
        <v>73</v>
      </c>
      <c r="C184" s="247">
        <v>0</v>
      </c>
      <c r="D184" s="216">
        <v>0</v>
      </c>
      <c r="E184" s="189"/>
      <c r="F184" s="189"/>
    </row>
    <row r="185" ht="15" spans="1:6">
      <c r="A185" s="252" t="s">
        <v>346</v>
      </c>
      <c r="B185" s="272" t="s">
        <v>347</v>
      </c>
      <c r="C185" s="247">
        <v>445</v>
      </c>
      <c r="D185" s="216">
        <v>445</v>
      </c>
      <c r="E185" s="189"/>
      <c r="F185" s="189"/>
    </row>
    <row r="186" ht="15" spans="1:6">
      <c r="A186" s="252" t="s">
        <v>348</v>
      </c>
      <c r="B186" s="272" t="s">
        <v>87</v>
      </c>
      <c r="C186" s="247">
        <v>0</v>
      </c>
      <c r="D186" s="216">
        <v>0</v>
      </c>
      <c r="E186" s="189"/>
      <c r="F186" s="189"/>
    </row>
    <row r="187" ht="15" spans="1:6">
      <c r="A187" s="252" t="s">
        <v>349</v>
      </c>
      <c r="B187" s="273" t="s">
        <v>350</v>
      </c>
      <c r="C187" s="247">
        <v>145</v>
      </c>
      <c r="D187" s="216">
        <v>145</v>
      </c>
      <c r="E187" s="189"/>
      <c r="F187" s="189"/>
    </row>
    <row r="188" ht="15" spans="1:6">
      <c r="A188" s="252" t="s">
        <v>351</v>
      </c>
      <c r="B188" s="273" t="s">
        <v>352</v>
      </c>
      <c r="C188" s="247">
        <v>337</v>
      </c>
      <c r="D188" s="216">
        <v>337</v>
      </c>
      <c r="E188" s="189"/>
      <c r="F188" s="189"/>
    </row>
    <row r="189" ht="15" spans="1:6">
      <c r="A189" s="252" t="s">
        <v>353</v>
      </c>
      <c r="B189" s="273" t="s">
        <v>69</v>
      </c>
      <c r="C189" s="247">
        <v>320</v>
      </c>
      <c r="D189" s="216">
        <v>320</v>
      </c>
      <c r="E189" s="189"/>
      <c r="F189" s="189"/>
    </row>
    <row r="190" ht="15" spans="1:6">
      <c r="A190" s="252" t="s">
        <v>354</v>
      </c>
      <c r="B190" s="272" t="s">
        <v>71</v>
      </c>
      <c r="C190" s="247">
        <v>0</v>
      </c>
      <c r="D190" s="216">
        <v>0</v>
      </c>
      <c r="E190" s="189"/>
      <c r="F190" s="189"/>
    </row>
    <row r="191" ht="15" spans="1:6">
      <c r="A191" s="252" t="s">
        <v>355</v>
      </c>
      <c r="B191" s="272" t="s">
        <v>73</v>
      </c>
      <c r="C191" s="247">
        <v>0</v>
      </c>
      <c r="D191" s="216">
        <v>0</v>
      </c>
      <c r="E191" s="189"/>
      <c r="F191" s="189"/>
    </row>
    <row r="192" ht="15" spans="1:6">
      <c r="A192" s="252" t="s">
        <v>356</v>
      </c>
      <c r="B192" s="272" t="s">
        <v>357</v>
      </c>
      <c r="C192" s="247">
        <v>2</v>
      </c>
      <c r="D192" s="216">
        <v>2</v>
      </c>
      <c r="E192" s="189"/>
      <c r="F192" s="189"/>
    </row>
    <row r="193" ht="15" spans="1:6">
      <c r="A193" s="252" t="s">
        <v>358</v>
      </c>
      <c r="B193" s="272" t="s">
        <v>359</v>
      </c>
      <c r="C193" s="247">
        <v>0</v>
      </c>
      <c r="D193" s="216">
        <v>0</v>
      </c>
      <c r="E193" s="189"/>
      <c r="F193" s="189"/>
    </row>
    <row r="194" ht="15" spans="1:6">
      <c r="A194" s="252" t="s">
        <v>360</v>
      </c>
      <c r="B194" s="272" t="s">
        <v>87</v>
      </c>
      <c r="C194" s="247">
        <v>0</v>
      </c>
      <c r="D194" s="216">
        <v>0</v>
      </c>
      <c r="E194" s="189"/>
      <c r="F194" s="189"/>
    </row>
    <row r="195" ht="15" spans="1:6">
      <c r="A195" s="252" t="s">
        <v>361</v>
      </c>
      <c r="B195" s="273" t="s">
        <v>362</v>
      </c>
      <c r="C195" s="274">
        <v>15</v>
      </c>
      <c r="D195" s="216">
        <v>15</v>
      </c>
      <c r="E195" s="231"/>
      <c r="F195" s="189"/>
    </row>
    <row r="196" ht="15" spans="1:6">
      <c r="A196" s="252" t="s">
        <v>363</v>
      </c>
      <c r="B196" s="273" t="s">
        <v>364</v>
      </c>
      <c r="C196" s="247">
        <v>17</v>
      </c>
      <c r="D196" s="216">
        <v>17</v>
      </c>
      <c r="E196" s="231"/>
      <c r="F196" s="189"/>
    </row>
    <row r="197" ht="15" spans="1:6">
      <c r="A197" s="252" t="s">
        <v>365</v>
      </c>
      <c r="B197" s="273" t="s">
        <v>69</v>
      </c>
      <c r="C197" s="274">
        <v>17</v>
      </c>
      <c r="D197" s="216">
        <v>17</v>
      </c>
      <c r="E197" s="231"/>
      <c r="F197" s="189"/>
    </row>
    <row r="198" ht="15" spans="1:6">
      <c r="A198" s="252" t="s">
        <v>366</v>
      </c>
      <c r="B198" s="271" t="s">
        <v>71</v>
      </c>
      <c r="C198" s="247">
        <v>0</v>
      </c>
      <c r="D198" s="216">
        <v>0</v>
      </c>
      <c r="E198" s="189"/>
      <c r="F198" s="189"/>
    </row>
    <row r="199" ht="15" spans="1:6">
      <c r="A199" s="252" t="s">
        <v>367</v>
      </c>
      <c r="B199" s="272" t="s">
        <v>73</v>
      </c>
      <c r="C199" s="247">
        <v>0</v>
      </c>
      <c r="D199" s="216">
        <v>0</v>
      </c>
      <c r="E199" s="189"/>
      <c r="F199" s="189"/>
    </row>
    <row r="200" ht="15" spans="1:6">
      <c r="A200" s="252" t="s">
        <v>368</v>
      </c>
      <c r="B200" s="272" t="s">
        <v>87</v>
      </c>
      <c r="C200" s="275">
        <v>0</v>
      </c>
      <c r="D200" s="216">
        <v>0</v>
      </c>
      <c r="E200" s="189"/>
      <c r="F200" s="189"/>
    </row>
    <row r="201" ht="15" spans="1:6">
      <c r="A201" s="252" t="s">
        <v>369</v>
      </c>
      <c r="B201" s="272" t="s">
        <v>370</v>
      </c>
      <c r="C201" s="275">
        <v>0</v>
      </c>
      <c r="D201" s="216">
        <v>0</v>
      </c>
      <c r="E201" s="189"/>
      <c r="F201" s="189"/>
    </row>
    <row r="202" ht="15" spans="1:6">
      <c r="A202" s="252" t="s">
        <v>371</v>
      </c>
      <c r="B202" s="273" t="s">
        <v>372</v>
      </c>
      <c r="C202" s="275">
        <v>245</v>
      </c>
      <c r="D202" s="216">
        <v>245</v>
      </c>
      <c r="E202" s="189"/>
      <c r="F202" s="189"/>
    </row>
    <row r="203" ht="15" spans="1:6">
      <c r="A203" s="252" t="s">
        <v>373</v>
      </c>
      <c r="B203" s="273" t="s">
        <v>69</v>
      </c>
      <c r="C203" s="275">
        <v>0</v>
      </c>
      <c r="D203" s="216">
        <v>0</v>
      </c>
      <c r="E203" s="189"/>
      <c r="F203" s="189"/>
    </row>
    <row r="204" ht="15" spans="1:6">
      <c r="A204" s="252" t="s">
        <v>374</v>
      </c>
      <c r="B204" s="273" t="s">
        <v>71</v>
      </c>
      <c r="C204" s="247">
        <v>45</v>
      </c>
      <c r="D204" s="216">
        <v>45</v>
      </c>
      <c r="E204" s="189"/>
      <c r="F204" s="189"/>
    </row>
    <row r="205" ht="15" spans="1:6">
      <c r="A205" s="252" t="s">
        <v>375</v>
      </c>
      <c r="B205" s="272" t="s">
        <v>73</v>
      </c>
      <c r="C205" s="247">
        <v>78</v>
      </c>
      <c r="D205" s="216">
        <v>78</v>
      </c>
      <c r="E205" s="189"/>
      <c r="F205" s="189"/>
    </row>
    <row r="206" ht="15" spans="1:6">
      <c r="A206" s="252" t="s">
        <v>376</v>
      </c>
      <c r="B206" s="272" t="s">
        <v>87</v>
      </c>
      <c r="C206" s="275">
        <v>0</v>
      </c>
      <c r="D206" s="216">
        <v>0</v>
      </c>
      <c r="E206" s="189"/>
      <c r="F206" s="189"/>
    </row>
    <row r="207" ht="15" spans="1:6">
      <c r="A207" s="252" t="s">
        <v>377</v>
      </c>
      <c r="B207" s="272" t="s">
        <v>378</v>
      </c>
      <c r="C207" s="275">
        <v>122</v>
      </c>
      <c r="D207" s="216">
        <v>122</v>
      </c>
      <c r="E207" s="189"/>
      <c r="F207" s="189"/>
    </row>
    <row r="208" ht="15" spans="1:6">
      <c r="A208" s="252" t="s">
        <v>379</v>
      </c>
      <c r="B208" s="272" t="s">
        <v>380</v>
      </c>
      <c r="C208" s="247">
        <v>290</v>
      </c>
      <c r="D208" s="216">
        <v>290</v>
      </c>
      <c r="E208" s="189"/>
      <c r="F208" s="189"/>
    </row>
    <row r="209" ht="15" spans="1:6">
      <c r="A209" s="252" t="s">
        <v>381</v>
      </c>
      <c r="B209" s="272" t="s">
        <v>69</v>
      </c>
      <c r="C209" s="275">
        <v>100</v>
      </c>
      <c r="D209" s="216">
        <v>100</v>
      </c>
      <c r="E209" s="189"/>
      <c r="F209" s="189"/>
    </row>
    <row r="210" ht="15" spans="1:6">
      <c r="A210" s="252" t="s">
        <v>382</v>
      </c>
      <c r="B210" s="272" t="s">
        <v>71</v>
      </c>
      <c r="C210" s="247">
        <v>0</v>
      </c>
      <c r="D210" s="216">
        <v>0</v>
      </c>
      <c r="E210" s="189"/>
      <c r="F210" s="189"/>
    </row>
    <row r="211" ht="15" spans="1:6">
      <c r="A211" s="252" t="s">
        <v>383</v>
      </c>
      <c r="B211" s="272" t="s">
        <v>73</v>
      </c>
      <c r="C211" s="275">
        <v>0</v>
      </c>
      <c r="D211" s="216">
        <v>0</v>
      </c>
      <c r="E211" s="189"/>
      <c r="F211" s="189"/>
    </row>
    <row r="212" ht="15" spans="1:6">
      <c r="A212" s="252" t="s">
        <v>384</v>
      </c>
      <c r="B212" s="272" t="s">
        <v>385</v>
      </c>
      <c r="C212" s="275">
        <v>100</v>
      </c>
      <c r="D212" s="216">
        <v>100</v>
      </c>
      <c r="E212" s="189"/>
      <c r="F212" s="189"/>
    </row>
    <row r="213" ht="15" spans="1:6">
      <c r="A213" s="252" t="s">
        <v>386</v>
      </c>
      <c r="B213" s="272" t="s">
        <v>87</v>
      </c>
      <c r="C213" s="275">
        <v>0</v>
      </c>
      <c r="D213" s="216">
        <v>0</v>
      </c>
      <c r="E213" s="189"/>
      <c r="F213" s="189"/>
    </row>
    <row r="214" ht="15" spans="1:6">
      <c r="A214" s="252" t="s">
        <v>387</v>
      </c>
      <c r="B214" s="272" t="s">
        <v>388</v>
      </c>
      <c r="C214" s="275">
        <v>90</v>
      </c>
      <c r="D214" s="216">
        <v>90</v>
      </c>
      <c r="E214" s="189"/>
      <c r="F214" s="189"/>
    </row>
    <row r="215" ht="15" spans="1:6">
      <c r="A215" s="252" t="s">
        <v>389</v>
      </c>
      <c r="B215" s="272" t="s">
        <v>390</v>
      </c>
      <c r="C215" s="247">
        <v>3528</v>
      </c>
      <c r="D215" s="216">
        <v>3528</v>
      </c>
      <c r="E215" s="189"/>
      <c r="F215" s="189"/>
    </row>
    <row r="216" ht="15" spans="1:6">
      <c r="A216" s="252" t="s">
        <v>391</v>
      </c>
      <c r="B216" s="272" t="s">
        <v>69</v>
      </c>
      <c r="C216" s="275">
        <v>2600</v>
      </c>
      <c r="D216" s="216">
        <v>2600</v>
      </c>
      <c r="E216" s="189"/>
      <c r="F216" s="189"/>
    </row>
    <row r="217" ht="15" spans="1:6">
      <c r="A217" s="252" t="s">
        <v>392</v>
      </c>
      <c r="B217" s="272" t="s">
        <v>71</v>
      </c>
      <c r="C217" s="247">
        <v>0</v>
      </c>
      <c r="D217" s="216">
        <v>0</v>
      </c>
      <c r="E217" s="189"/>
      <c r="F217" s="189"/>
    </row>
    <row r="218" ht="15" spans="1:6">
      <c r="A218" s="252" t="s">
        <v>393</v>
      </c>
      <c r="B218" s="272" t="s">
        <v>73</v>
      </c>
      <c r="C218" s="247">
        <v>0</v>
      </c>
      <c r="D218" s="216">
        <v>0</v>
      </c>
      <c r="E218" s="189"/>
      <c r="F218" s="189"/>
    </row>
    <row r="219" ht="15" spans="1:6">
      <c r="A219" s="252" t="s">
        <v>394</v>
      </c>
      <c r="B219" s="272" t="s">
        <v>395</v>
      </c>
      <c r="C219" s="247">
        <v>490</v>
      </c>
      <c r="D219" s="216">
        <v>490</v>
      </c>
      <c r="E219" s="189"/>
      <c r="F219" s="189"/>
    </row>
    <row r="220" ht="15" spans="1:6">
      <c r="A220" s="252" t="s">
        <v>396</v>
      </c>
      <c r="B220" s="272" t="s">
        <v>397</v>
      </c>
      <c r="C220" s="247">
        <v>0</v>
      </c>
      <c r="D220" s="216">
        <v>0</v>
      </c>
      <c r="E220" s="189"/>
      <c r="F220" s="189"/>
    </row>
    <row r="221" ht="15" spans="1:6">
      <c r="A221" s="252" t="s">
        <v>398</v>
      </c>
      <c r="B221" s="272" t="s">
        <v>168</v>
      </c>
      <c r="C221" s="247">
        <v>0</v>
      </c>
      <c r="D221" s="216">
        <v>0</v>
      </c>
      <c r="E221" s="189"/>
      <c r="F221" s="189"/>
    </row>
    <row r="222" ht="15" spans="1:6">
      <c r="A222" s="252" t="s">
        <v>399</v>
      </c>
      <c r="B222" s="272" t="s">
        <v>400</v>
      </c>
      <c r="C222" s="247">
        <v>0</v>
      </c>
      <c r="D222" s="216">
        <v>0</v>
      </c>
      <c r="E222" s="189"/>
      <c r="F222" s="189"/>
    </row>
    <row r="223" ht="15" spans="1:6">
      <c r="A223" s="252" t="s">
        <v>401</v>
      </c>
      <c r="B223" s="272" t="s">
        <v>402</v>
      </c>
      <c r="C223" s="247">
        <v>2</v>
      </c>
      <c r="D223" s="216">
        <v>2</v>
      </c>
      <c r="E223" s="189"/>
      <c r="F223" s="189"/>
    </row>
    <row r="224" ht="15" spans="1:6">
      <c r="A224" s="252" t="s">
        <v>403</v>
      </c>
      <c r="B224" s="272" t="s">
        <v>404</v>
      </c>
      <c r="C224" s="247">
        <v>0</v>
      </c>
      <c r="D224" s="216">
        <v>0</v>
      </c>
      <c r="E224" s="189"/>
      <c r="F224" s="189"/>
    </row>
    <row r="225" ht="15" spans="1:6">
      <c r="A225" s="252" t="s">
        <v>405</v>
      </c>
      <c r="B225" s="272" t="s">
        <v>406</v>
      </c>
      <c r="C225" s="247">
        <v>0</v>
      </c>
      <c r="D225" s="216">
        <v>0</v>
      </c>
      <c r="E225" s="189"/>
      <c r="F225" s="189"/>
    </row>
    <row r="226" ht="15" spans="1:6">
      <c r="A226" s="252" t="s">
        <v>407</v>
      </c>
      <c r="B226" s="272" t="s">
        <v>408</v>
      </c>
      <c r="C226" s="247">
        <v>11</v>
      </c>
      <c r="D226" s="216">
        <v>11</v>
      </c>
      <c r="E226" s="189"/>
      <c r="F226" s="189"/>
    </row>
    <row r="227" ht="15" spans="1:6">
      <c r="A227" s="252" t="s">
        <v>409</v>
      </c>
      <c r="B227" s="272" t="s">
        <v>410</v>
      </c>
      <c r="C227" s="247">
        <v>5</v>
      </c>
      <c r="D227" s="216">
        <v>5</v>
      </c>
      <c r="E227" s="189"/>
      <c r="F227" s="189"/>
    </row>
    <row r="228" ht="15" spans="1:6">
      <c r="A228" s="252" t="s">
        <v>411</v>
      </c>
      <c r="B228" s="272" t="s">
        <v>87</v>
      </c>
      <c r="C228" s="247">
        <v>0</v>
      </c>
      <c r="D228" s="216">
        <v>0</v>
      </c>
      <c r="E228" s="189"/>
      <c r="F228" s="189"/>
    </row>
    <row r="229" ht="15" spans="1:6">
      <c r="A229" s="252" t="s">
        <v>412</v>
      </c>
      <c r="B229" s="272" t="s">
        <v>413</v>
      </c>
      <c r="C229" s="247">
        <v>420</v>
      </c>
      <c r="D229" s="216">
        <v>420</v>
      </c>
      <c r="E229" s="189"/>
      <c r="F229" s="189"/>
    </row>
    <row r="230" ht="15" spans="1:6">
      <c r="A230" s="391" t="s">
        <v>414</v>
      </c>
      <c r="B230" s="272" t="s">
        <v>415</v>
      </c>
      <c r="C230" s="247">
        <v>1468</v>
      </c>
      <c r="D230" s="216">
        <v>1468</v>
      </c>
      <c r="E230" s="189"/>
      <c r="F230" s="189"/>
    </row>
    <row r="231" ht="15" spans="1:6">
      <c r="A231" s="391" t="s">
        <v>416</v>
      </c>
      <c r="B231" s="276" t="s">
        <v>69</v>
      </c>
      <c r="C231" s="247">
        <v>0</v>
      </c>
      <c r="D231" s="216">
        <v>0</v>
      </c>
      <c r="E231" s="189"/>
      <c r="F231" s="189"/>
    </row>
    <row r="232" ht="15" spans="1:6">
      <c r="A232" s="391" t="s">
        <v>417</v>
      </c>
      <c r="B232" s="276" t="s">
        <v>71</v>
      </c>
      <c r="C232" s="247">
        <v>0</v>
      </c>
      <c r="D232" s="216">
        <v>0</v>
      </c>
      <c r="E232" s="189"/>
      <c r="F232" s="189"/>
    </row>
    <row r="233" ht="15" spans="1:6">
      <c r="A233" s="391" t="s">
        <v>418</v>
      </c>
      <c r="B233" s="276" t="s">
        <v>73</v>
      </c>
      <c r="C233" s="247">
        <v>0</v>
      </c>
      <c r="D233" s="216">
        <v>0</v>
      </c>
      <c r="E233" s="189"/>
      <c r="F233" s="189"/>
    </row>
    <row r="234" ht="15" spans="1:6">
      <c r="A234" s="391" t="s">
        <v>419</v>
      </c>
      <c r="B234" s="276" t="s">
        <v>327</v>
      </c>
      <c r="C234" s="247">
        <v>1468</v>
      </c>
      <c r="D234" s="216">
        <v>1468</v>
      </c>
      <c r="E234" s="189"/>
      <c r="F234" s="189"/>
    </row>
    <row r="235" ht="15" spans="1:6">
      <c r="A235" s="391" t="s">
        <v>420</v>
      </c>
      <c r="B235" s="276" t="s">
        <v>87</v>
      </c>
      <c r="C235" s="247">
        <v>0</v>
      </c>
      <c r="D235" s="216">
        <v>0</v>
      </c>
      <c r="E235" s="189"/>
      <c r="F235" s="189"/>
    </row>
    <row r="236" ht="15" spans="1:6">
      <c r="A236" s="252"/>
      <c r="B236" s="276" t="s">
        <v>421</v>
      </c>
      <c r="C236" s="247">
        <v>0</v>
      </c>
      <c r="D236" s="216">
        <v>0</v>
      </c>
      <c r="E236" s="189"/>
      <c r="F236" s="189"/>
    </row>
    <row r="237" ht="15" spans="1:6">
      <c r="A237" s="391" t="s">
        <v>422</v>
      </c>
      <c r="B237" s="272" t="s">
        <v>423</v>
      </c>
      <c r="C237" s="247">
        <v>930</v>
      </c>
      <c r="D237" s="216">
        <v>930</v>
      </c>
      <c r="E237" s="189"/>
      <c r="F237" s="189"/>
    </row>
    <row r="238" ht="15" spans="1:6">
      <c r="A238" s="391" t="s">
        <v>424</v>
      </c>
      <c r="B238" s="276" t="s">
        <v>69</v>
      </c>
      <c r="C238" s="247">
        <v>930</v>
      </c>
      <c r="D238" s="216">
        <v>930</v>
      </c>
      <c r="E238" s="189"/>
      <c r="F238" s="189"/>
    </row>
    <row r="239" ht="15" spans="1:6">
      <c r="A239" s="391" t="s">
        <v>425</v>
      </c>
      <c r="B239" s="276" t="s">
        <v>71</v>
      </c>
      <c r="C239" s="247">
        <v>0</v>
      </c>
      <c r="D239" s="216">
        <v>0</v>
      </c>
      <c r="E239" s="189"/>
      <c r="F239" s="189"/>
    </row>
    <row r="240" ht="15" spans="1:6">
      <c r="A240" s="391" t="s">
        <v>426</v>
      </c>
      <c r="B240" s="276" t="s">
        <v>73</v>
      </c>
      <c r="C240" s="247">
        <v>0</v>
      </c>
      <c r="D240" s="216">
        <v>0</v>
      </c>
      <c r="E240" s="189"/>
      <c r="F240" s="189"/>
    </row>
    <row r="241" ht="15" spans="1:6">
      <c r="A241" s="391" t="s">
        <v>427</v>
      </c>
      <c r="B241" s="276" t="s">
        <v>428</v>
      </c>
      <c r="C241" s="247">
        <v>0</v>
      </c>
      <c r="D241" s="216">
        <v>0</v>
      </c>
      <c r="E241" s="189"/>
      <c r="F241" s="189"/>
    </row>
    <row r="242" ht="15" spans="1:6">
      <c r="A242" s="391" t="s">
        <v>429</v>
      </c>
      <c r="B242" s="276" t="s">
        <v>87</v>
      </c>
      <c r="C242" s="247">
        <v>0</v>
      </c>
      <c r="D242" s="216">
        <v>0</v>
      </c>
      <c r="E242" s="189"/>
      <c r="F242" s="189"/>
    </row>
    <row r="243" ht="15" spans="1:6">
      <c r="A243" s="252" t="s">
        <v>430</v>
      </c>
      <c r="B243" s="277" t="s">
        <v>431</v>
      </c>
      <c r="C243" s="247">
        <v>0</v>
      </c>
      <c r="D243" s="216">
        <v>0</v>
      </c>
      <c r="E243" s="189"/>
      <c r="F243" s="189"/>
    </row>
    <row r="244" ht="15" spans="1:6">
      <c r="A244" s="252" t="s">
        <v>432</v>
      </c>
      <c r="B244" s="272" t="s">
        <v>433</v>
      </c>
      <c r="C244" s="247">
        <v>0</v>
      </c>
      <c r="D244" s="216">
        <v>0</v>
      </c>
      <c r="E244" s="189"/>
      <c r="F244" s="189"/>
    </row>
    <row r="245" ht="15" spans="1:6">
      <c r="A245" s="252" t="s">
        <v>434</v>
      </c>
      <c r="B245" s="277" t="s">
        <v>69</v>
      </c>
      <c r="C245" s="247">
        <v>0</v>
      </c>
      <c r="D245" s="216">
        <v>0</v>
      </c>
      <c r="E245" s="189"/>
      <c r="F245" s="189"/>
    </row>
    <row r="246" ht="15" spans="1:6">
      <c r="A246" s="252" t="s">
        <v>435</v>
      </c>
      <c r="B246" s="276" t="s">
        <v>71</v>
      </c>
      <c r="C246" s="247">
        <v>0</v>
      </c>
      <c r="D246" s="216">
        <v>0</v>
      </c>
      <c r="E246" s="189"/>
      <c r="F246" s="189"/>
    </row>
    <row r="247" ht="15" spans="1:6">
      <c r="A247" s="252" t="s">
        <v>436</v>
      </c>
      <c r="B247" s="276" t="s">
        <v>73</v>
      </c>
      <c r="C247" s="247">
        <v>0</v>
      </c>
      <c r="D247" s="216">
        <v>0</v>
      </c>
      <c r="E247" s="189"/>
      <c r="F247" s="189"/>
    </row>
    <row r="248" ht="15" spans="1:6">
      <c r="A248" s="252" t="s">
        <v>437</v>
      </c>
      <c r="B248" s="276" t="s">
        <v>87</v>
      </c>
      <c r="C248" s="247">
        <v>0</v>
      </c>
      <c r="D248" s="216">
        <v>0</v>
      </c>
      <c r="E248" s="189"/>
      <c r="F248" s="189"/>
    </row>
    <row r="249" ht="15" spans="1:6">
      <c r="A249" s="252" t="s">
        <v>438</v>
      </c>
      <c r="B249" s="276" t="s">
        <v>439</v>
      </c>
      <c r="C249" s="247">
        <v>0</v>
      </c>
      <c r="D249" s="216">
        <v>0</v>
      </c>
      <c r="E249" s="189"/>
      <c r="F249" s="189"/>
    </row>
    <row r="250" ht="15" spans="1:6">
      <c r="A250" s="252" t="s">
        <v>440</v>
      </c>
      <c r="B250" s="272" t="s">
        <v>441</v>
      </c>
      <c r="C250" s="247">
        <v>5300</v>
      </c>
      <c r="D250" s="216">
        <v>5300</v>
      </c>
      <c r="E250" s="189"/>
      <c r="F250" s="189"/>
    </row>
    <row r="251" ht="15" spans="1:6">
      <c r="A251" s="252" t="s">
        <v>442</v>
      </c>
      <c r="B251" s="273" t="s">
        <v>443</v>
      </c>
      <c r="C251" s="247">
        <v>0</v>
      </c>
      <c r="D251" s="216">
        <v>0</v>
      </c>
      <c r="E251" s="189"/>
      <c r="F251" s="189"/>
    </row>
    <row r="252" ht="15" spans="1:6">
      <c r="A252" s="252" t="s">
        <v>444</v>
      </c>
      <c r="B252" s="273" t="s">
        <v>445</v>
      </c>
      <c r="C252" s="247">
        <v>5300</v>
      </c>
      <c r="D252" s="216">
        <v>5300</v>
      </c>
      <c r="E252" s="189"/>
      <c r="F252" s="189"/>
    </row>
    <row r="253" ht="15" spans="1:6">
      <c r="A253" s="252" t="s">
        <v>446</v>
      </c>
      <c r="B253" s="271" t="s">
        <v>447</v>
      </c>
      <c r="C253" s="247">
        <v>0</v>
      </c>
      <c r="D253" s="216">
        <v>0</v>
      </c>
      <c r="E253" s="189"/>
      <c r="F253" s="189"/>
    </row>
    <row r="254" ht="15" spans="1:6">
      <c r="A254" s="252" t="s">
        <v>448</v>
      </c>
      <c r="B254" s="271" t="s">
        <v>449</v>
      </c>
      <c r="C254" s="247">
        <v>0</v>
      </c>
      <c r="D254" s="216">
        <v>0</v>
      </c>
      <c r="E254" s="189"/>
      <c r="F254" s="189"/>
    </row>
    <row r="255" ht="15" spans="1:6">
      <c r="A255" s="252" t="s">
        <v>450</v>
      </c>
      <c r="B255" s="276" t="s">
        <v>69</v>
      </c>
      <c r="C255" s="247">
        <v>0</v>
      </c>
      <c r="D255" s="216">
        <v>0</v>
      </c>
      <c r="E255" s="189"/>
      <c r="F255" s="189"/>
    </row>
    <row r="256" ht="15" spans="1:6">
      <c r="A256" s="252" t="s">
        <v>451</v>
      </c>
      <c r="B256" s="278" t="s">
        <v>71</v>
      </c>
      <c r="C256" s="247">
        <v>0</v>
      </c>
      <c r="D256" s="216">
        <v>0</v>
      </c>
      <c r="E256" s="189"/>
      <c r="F256" s="189"/>
    </row>
    <row r="257" ht="15" spans="1:6">
      <c r="A257" s="252" t="s">
        <v>452</v>
      </c>
      <c r="B257" s="278" t="s">
        <v>73</v>
      </c>
      <c r="C257" s="247">
        <v>0</v>
      </c>
      <c r="D257" s="216">
        <v>0</v>
      </c>
      <c r="E257" s="189"/>
      <c r="F257" s="189"/>
    </row>
    <row r="258" ht="15" spans="1:6">
      <c r="A258" s="252" t="s">
        <v>453</v>
      </c>
      <c r="B258" s="278" t="s">
        <v>327</v>
      </c>
      <c r="C258" s="247">
        <v>0</v>
      </c>
      <c r="D258" s="216">
        <v>0</v>
      </c>
      <c r="E258" s="189"/>
      <c r="F258" s="189"/>
    </row>
    <row r="259" ht="15" spans="1:6">
      <c r="A259" s="252" t="s">
        <v>454</v>
      </c>
      <c r="B259" s="278" t="s">
        <v>87</v>
      </c>
      <c r="C259" s="247">
        <v>0</v>
      </c>
      <c r="D259" s="216">
        <v>0</v>
      </c>
      <c r="E259" s="189"/>
      <c r="F259" s="189"/>
    </row>
    <row r="260" ht="15" spans="1:6">
      <c r="A260" s="252" t="s">
        <v>455</v>
      </c>
      <c r="B260" s="278" t="s">
        <v>456</v>
      </c>
      <c r="C260" s="247">
        <v>0</v>
      </c>
      <c r="D260" s="216">
        <v>0</v>
      </c>
      <c r="E260" s="189"/>
      <c r="F260" s="189"/>
    </row>
    <row r="261" ht="15" spans="1:6">
      <c r="A261" s="252" t="s">
        <v>457</v>
      </c>
      <c r="B261" s="279" t="s">
        <v>458</v>
      </c>
      <c r="C261" s="247">
        <v>0</v>
      </c>
      <c r="D261" s="216">
        <v>0</v>
      </c>
      <c r="E261" s="189"/>
      <c r="F261" s="189"/>
    </row>
    <row r="262" ht="15" spans="1:6">
      <c r="A262" s="252" t="s">
        <v>459</v>
      </c>
      <c r="B262" s="278" t="s">
        <v>460</v>
      </c>
      <c r="C262" s="247">
        <v>0</v>
      </c>
      <c r="D262" s="216">
        <v>0</v>
      </c>
      <c r="E262" s="189"/>
      <c r="F262" s="189"/>
    </row>
    <row r="263" ht="15" spans="1:6">
      <c r="A263" s="252" t="s">
        <v>461</v>
      </c>
      <c r="B263" s="278" t="s">
        <v>462</v>
      </c>
      <c r="C263" s="247">
        <v>0</v>
      </c>
      <c r="D263" s="216">
        <v>0</v>
      </c>
      <c r="E263" s="189"/>
      <c r="F263" s="189"/>
    </row>
    <row r="264" ht="15" spans="1:6">
      <c r="A264" s="252" t="s">
        <v>463</v>
      </c>
      <c r="B264" s="279" t="s">
        <v>464</v>
      </c>
      <c r="C264" s="247">
        <v>0</v>
      </c>
      <c r="D264" s="216">
        <v>0</v>
      </c>
      <c r="E264" s="189"/>
      <c r="F264" s="189"/>
    </row>
    <row r="265" ht="15" spans="1:6">
      <c r="A265" s="252" t="s">
        <v>465</v>
      </c>
      <c r="B265" s="277" t="s">
        <v>466</v>
      </c>
      <c r="C265" s="247">
        <v>0</v>
      </c>
      <c r="D265" s="216">
        <v>0</v>
      </c>
      <c r="E265" s="189"/>
      <c r="F265" s="189"/>
    </row>
    <row r="266" ht="15" spans="1:6">
      <c r="A266" s="252" t="s">
        <v>467</v>
      </c>
      <c r="B266" s="276" t="s">
        <v>468</v>
      </c>
      <c r="C266" s="247">
        <v>0</v>
      </c>
      <c r="D266" s="216">
        <v>0</v>
      </c>
      <c r="E266" s="189"/>
      <c r="F266" s="189"/>
    </row>
    <row r="267" ht="15" spans="1:6">
      <c r="A267" s="252" t="s">
        <v>469</v>
      </c>
      <c r="B267" s="279" t="s">
        <v>470</v>
      </c>
      <c r="C267" s="247">
        <v>0</v>
      </c>
      <c r="D267" s="216">
        <v>0</v>
      </c>
      <c r="E267" s="189"/>
      <c r="F267" s="189"/>
    </row>
    <row r="268" ht="15" spans="1:6">
      <c r="A268" s="252" t="s">
        <v>471</v>
      </c>
      <c r="B268" s="276" t="s">
        <v>472</v>
      </c>
      <c r="C268" s="247">
        <v>0</v>
      </c>
      <c r="D268" s="216">
        <v>0</v>
      </c>
      <c r="E268" s="189"/>
      <c r="F268" s="189"/>
    </row>
    <row r="269" ht="15" spans="1:6">
      <c r="A269" s="252" t="s">
        <v>473</v>
      </c>
      <c r="B269" s="276" t="s">
        <v>474</v>
      </c>
      <c r="C269" s="247">
        <v>0</v>
      </c>
      <c r="D269" s="216">
        <v>0</v>
      </c>
      <c r="E269" s="189"/>
      <c r="F269" s="189"/>
    </row>
    <row r="270" ht="15" spans="1:6">
      <c r="A270" s="252" t="s">
        <v>475</v>
      </c>
      <c r="B270" s="277" t="s">
        <v>476</v>
      </c>
      <c r="C270" s="247">
        <v>0</v>
      </c>
      <c r="D270" s="216">
        <v>0</v>
      </c>
      <c r="E270" s="189"/>
      <c r="F270" s="189"/>
    </row>
    <row r="271" ht="15" spans="1:6">
      <c r="A271" s="252" t="s">
        <v>477</v>
      </c>
      <c r="B271" s="277" t="s">
        <v>478</v>
      </c>
      <c r="C271" s="247">
        <v>0</v>
      </c>
      <c r="D271" s="216">
        <v>0</v>
      </c>
      <c r="E271" s="189"/>
      <c r="F271" s="189"/>
    </row>
    <row r="272" ht="15" spans="1:6">
      <c r="A272" s="250" t="s">
        <v>479</v>
      </c>
      <c r="B272" s="277" t="s">
        <v>480</v>
      </c>
      <c r="C272" s="247">
        <v>0</v>
      </c>
      <c r="D272" s="216">
        <v>0</v>
      </c>
      <c r="E272" s="189"/>
      <c r="F272" s="189"/>
    </row>
    <row r="273" ht="15" spans="1:6">
      <c r="A273" s="252" t="s">
        <v>481</v>
      </c>
      <c r="B273" s="279" t="s">
        <v>482</v>
      </c>
      <c r="C273" s="247">
        <v>0</v>
      </c>
      <c r="D273" s="216">
        <v>0</v>
      </c>
      <c r="E273" s="189"/>
      <c r="F273" s="189"/>
    </row>
    <row r="274" ht="15" spans="1:6">
      <c r="A274" s="252" t="s">
        <v>483</v>
      </c>
      <c r="B274" s="278" t="s">
        <v>484</v>
      </c>
      <c r="C274" s="247">
        <v>0</v>
      </c>
      <c r="D274" s="216">
        <v>0</v>
      </c>
      <c r="E274" s="189"/>
      <c r="F274" s="189"/>
    </row>
    <row r="275" ht="15" spans="1:6">
      <c r="A275" s="252" t="s">
        <v>485</v>
      </c>
      <c r="B275" s="276" t="s">
        <v>486</v>
      </c>
      <c r="C275" s="247">
        <v>0</v>
      </c>
      <c r="D275" s="216">
        <v>0</v>
      </c>
      <c r="E275" s="189"/>
      <c r="F275" s="189"/>
    </row>
    <row r="276" ht="15" spans="1:6">
      <c r="A276" s="252" t="s">
        <v>487</v>
      </c>
      <c r="B276" s="276" t="s">
        <v>488</v>
      </c>
      <c r="C276" s="247">
        <v>0</v>
      </c>
      <c r="D276" s="216">
        <v>0</v>
      </c>
      <c r="E276" s="189"/>
      <c r="F276" s="189"/>
    </row>
    <row r="277" ht="15" spans="1:6">
      <c r="A277" s="252" t="s">
        <v>489</v>
      </c>
      <c r="B277" s="277" t="s">
        <v>490</v>
      </c>
      <c r="C277" s="247">
        <v>0</v>
      </c>
      <c r="D277" s="216">
        <v>0</v>
      </c>
      <c r="E277" s="189"/>
      <c r="F277" s="189"/>
    </row>
    <row r="278" ht="15" spans="1:6">
      <c r="A278" s="252" t="s">
        <v>491</v>
      </c>
      <c r="B278" s="279" t="s">
        <v>492</v>
      </c>
      <c r="C278" s="247">
        <v>0</v>
      </c>
      <c r="D278" s="216">
        <v>0</v>
      </c>
      <c r="E278" s="189"/>
      <c r="F278" s="189"/>
    </row>
    <row r="279" ht="15" spans="1:6">
      <c r="A279" s="252" t="s">
        <v>493</v>
      </c>
      <c r="B279" s="277" t="s">
        <v>494</v>
      </c>
      <c r="C279" s="247">
        <v>0</v>
      </c>
      <c r="D279" s="216">
        <v>0</v>
      </c>
      <c r="E279" s="189"/>
      <c r="F279" s="189"/>
    </row>
    <row r="280" ht="15" spans="1:6">
      <c r="A280" s="252" t="s">
        <v>495</v>
      </c>
      <c r="B280" s="279" t="s">
        <v>496</v>
      </c>
      <c r="C280" s="247">
        <v>0</v>
      </c>
      <c r="D280" s="216">
        <v>0</v>
      </c>
      <c r="E280" s="189"/>
      <c r="F280" s="189"/>
    </row>
    <row r="281" ht="15" spans="1:6">
      <c r="A281" s="252" t="s">
        <v>497</v>
      </c>
      <c r="B281" s="279" t="s">
        <v>498</v>
      </c>
      <c r="C281" s="247">
        <v>0</v>
      </c>
      <c r="D281" s="216">
        <v>0</v>
      </c>
      <c r="E281" s="189"/>
      <c r="F281" s="189"/>
    </row>
    <row r="282" ht="15" spans="1:6">
      <c r="A282" s="252" t="s">
        <v>499</v>
      </c>
      <c r="B282" s="277" t="s">
        <v>500</v>
      </c>
      <c r="C282" s="247">
        <v>0</v>
      </c>
      <c r="D282" s="216">
        <v>0</v>
      </c>
      <c r="E282" s="189"/>
      <c r="F282" s="189"/>
    </row>
    <row r="283" ht="15" spans="1:6">
      <c r="A283" s="252" t="s">
        <v>501</v>
      </c>
      <c r="B283" s="277" t="s">
        <v>502</v>
      </c>
      <c r="C283" s="247">
        <v>0</v>
      </c>
      <c r="D283" s="216">
        <v>0</v>
      </c>
      <c r="E283" s="189"/>
      <c r="F283" s="189"/>
    </row>
    <row r="284" ht="15" spans="1:6">
      <c r="A284" s="252" t="s">
        <v>503</v>
      </c>
      <c r="B284" s="277" t="s">
        <v>504</v>
      </c>
      <c r="C284" s="247">
        <v>0</v>
      </c>
      <c r="D284" s="216">
        <v>0</v>
      </c>
      <c r="E284" s="189"/>
      <c r="F284" s="189"/>
    </row>
    <row r="285" ht="15" spans="1:6">
      <c r="A285" s="252" t="s">
        <v>505</v>
      </c>
      <c r="B285" s="279" t="s">
        <v>506</v>
      </c>
      <c r="C285" s="247">
        <v>0</v>
      </c>
      <c r="D285" s="216">
        <v>0</v>
      </c>
      <c r="E285" s="189"/>
      <c r="F285" s="189"/>
    </row>
    <row r="286" ht="15" spans="1:6">
      <c r="A286" s="252" t="s">
        <v>507</v>
      </c>
      <c r="B286" s="277" t="s">
        <v>69</v>
      </c>
      <c r="C286" s="247">
        <v>0</v>
      </c>
      <c r="D286" s="216">
        <v>0</v>
      </c>
      <c r="E286" s="189"/>
      <c r="F286" s="189"/>
    </row>
    <row r="287" ht="15" spans="1:6">
      <c r="A287" s="252" t="s">
        <v>508</v>
      </c>
      <c r="B287" s="277" t="s">
        <v>71</v>
      </c>
      <c r="C287" s="247">
        <v>0</v>
      </c>
      <c r="D287" s="216">
        <v>0</v>
      </c>
      <c r="E287" s="189"/>
      <c r="F287" s="189"/>
    </row>
    <row r="288" ht="15" spans="1:6">
      <c r="A288" s="252" t="s">
        <v>509</v>
      </c>
      <c r="B288" s="276" t="s">
        <v>73</v>
      </c>
      <c r="C288" s="247">
        <v>0</v>
      </c>
      <c r="D288" s="216">
        <v>0</v>
      </c>
      <c r="E288" s="189"/>
      <c r="F288" s="189"/>
    </row>
    <row r="289" ht="15" spans="1:6">
      <c r="A289" s="252" t="s">
        <v>510</v>
      </c>
      <c r="B289" s="276" t="s">
        <v>87</v>
      </c>
      <c r="C289" s="247">
        <v>0</v>
      </c>
      <c r="D289" s="216">
        <v>0</v>
      </c>
      <c r="E289" s="189"/>
      <c r="F289" s="189"/>
    </row>
    <row r="290" ht="15" spans="1:6">
      <c r="A290" s="252" t="s">
        <v>511</v>
      </c>
      <c r="B290" s="277" t="s">
        <v>512</v>
      </c>
      <c r="C290" s="247">
        <v>0</v>
      </c>
      <c r="D290" s="216">
        <v>0</v>
      </c>
      <c r="E290" s="189"/>
      <c r="F290" s="189"/>
    </row>
    <row r="291" ht="15" spans="1:6">
      <c r="A291" s="252" t="s">
        <v>513</v>
      </c>
      <c r="B291" s="279" t="s">
        <v>514</v>
      </c>
      <c r="C291" s="247">
        <v>0</v>
      </c>
      <c r="D291" s="216">
        <v>0</v>
      </c>
      <c r="E291" s="189"/>
      <c r="F291" s="189"/>
    </row>
    <row r="292" ht="15" spans="1:6">
      <c r="A292" s="252" t="s">
        <v>515</v>
      </c>
      <c r="B292" s="278" t="s">
        <v>516</v>
      </c>
      <c r="C292" s="247">
        <v>0</v>
      </c>
      <c r="D292" s="216">
        <v>0</v>
      </c>
      <c r="E292" s="189"/>
      <c r="F292" s="189"/>
    </row>
    <row r="293" ht="15" spans="1:6">
      <c r="A293" s="252" t="s">
        <v>517</v>
      </c>
      <c r="B293" s="279" t="s">
        <v>518</v>
      </c>
      <c r="C293" s="247">
        <v>648</v>
      </c>
      <c r="D293" s="216">
        <v>648</v>
      </c>
      <c r="E293" s="189"/>
      <c r="F293" s="189"/>
    </row>
    <row r="294" ht="15" spans="1:6">
      <c r="A294" s="252" t="s">
        <v>519</v>
      </c>
      <c r="B294" s="279" t="s">
        <v>520</v>
      </c>
      <c r="C294" s="247">
        <v>0</v>
      </c>
      <c r="D294" s="216">
        <v>0</v>
      </c>
      <c r="E294" s="189"/>
      <c r="F294" s="189"/>
    </row>
    <row r="295" ht="15" spans="1:6">
      <c r="A295" s="252" t="s">
        <v>521</v>
      </c>
      <c r="B295" s="276" t="s">
        <v>522</v>
      </c>
      <c r="C295" s="247">
        <v>0</v>
      </c>
      <c r="D295" s="216">
        <v>0</v>
      </c>
      <c r="E295" s="189"/>
      <c r="F295" s="189"/>
    </row>
    <row r="296" ht="15" spans="1:6">
      <c r="A296" s="252" t="s">
        <v>523</v>
      </c>
      <c r="B296" s="276" t="s">
        <v>524</v>
      </c>
      <c r="C296" s="247">
        <v>0</v>
      </c>
      <c r="D296" s="216">
        <v>0</v>
      </c>
      <c r="E296" s="189"/>
      <c r="F296" s="189"/>
    </row>
    <row r="297" ht="15" spans="1:6">
      <c r="A297" s="252" t="s">
        <v>525</v>
      </c>
      <c r="B297" s="276" t="s">
        <v>526</v>
      </c>
      <c r="C297" s="247">
        <v>0</v>
      </c>
      <c r="D297" s="216">
        <v>0</v>
      </c>
      <c r="E297" s="189"/>
      <c r="F297" s="189"/>
    </row>
    <row r="298" ht="15" spans="1:6">
      <c r="A298" s="252" t="s">
        <v>527</v>
      </c>
      <c r="B298" s="279" t="s">
        <v>528</v>
      </c>
      <c r="C298" s="247">
        <v>0</v>
      </c>
      <c r="D298" s="216">
        <v>0</v>
      </c>
      <c r="E298" s="189"/>
      <c r="F298" s="189"/>
    </row>
    <row r="299" ht="15" spans="1:6">
      <c r="A299" s="252" t="s">
        <v>529</v>
      </c>
      <c r="B299" s="277" t="s">
        <v>530</v>
      </c>
      <c r="C299" s="247">
        <v>0</v>
      </c>
      <c r="D299" s="216">
        <v>0</v>
      </c>
      <c r="E299" s="189"/>
      <c r="F299" s="189"/>
    </row>
    <row r="300" ht="15" spans="1:6">
      <c r="A300" s="252" t="s">
        <v>531</v>
      </c>
      <c r="B300" s="279" t="s">
        <v>532</v>
      </c>
      <c r="C300" s="247">
        <v>0</v>
      </c>
      <c r="D300" s="216">
        <v>0</v>
      </c>
      <c r="E300" s="189"/>
      <c r="F300" s="189"/>
    </row>
    <row r="301" ht="15" spans="1:6">
      <c r="A301" s="252" t="s">
        <v>533</v>
      </c>
      <c r="B301" s="277" t="s">
        <v>534</v>
      </c>
      <c r="C301" s="247">
        <v>0</v>
      </c>
      <c r="D301" s="216">
        <v>0</v>
      </c>
      <c r="E301" s="189"/>
      <c r="F301" s="189"/>
    </row>
    <row r="302" ht="15" spans="1:6">
      <c r="A302" s="252" t="s">
        <v>535</v>
      </c>
      <c r="B302" s="279" t="s">
        <v>536</v>
      </c>
      <c r="C302" s="247">
        <v>648</v>
      </c>
      <c r="D302" s="216">
        <v>648</v>
      </c>
      <c r="E302" s="189"/>
      <c r="F302" s="189"/>
    </row>
    <row r="303" ht="15" spans="1:6">
      <c r="A303" s="252" t="s">
        <v>537</v>
      </c>
      <c r="B303" s="277" t="s">
        <v>538</v>
      </c>
      <c r="C303" s="247">
        <v>88</v>
      </c>
      <c r="D303" s="216">
        <v>88</v>
      </c>
      <c r="E303" s="189"/>
      <c r="F303" s="189"/>
    </row>
    <row r="304" ht="15" spans="1:6">
      <c r="A304" s="252" t="s">
        <v>539</v>
      </c>
      <c r="B304" s="277" t="s">
        <v>540</v>
      </c>
      <c r="C304" s="247">
        <v>0</v>
      </c>
      <c r="D304" s="216">
        <v>0</v>
      </c>
      <c r="E304" s="189"/>
      <c r="F304" s="189"/>
    </row>
    <row r="305" ht="15" spans="1:6">
      <c r="A305" s="252" t="s">
        <v>541</v>
      </c>
      <c r="B305" s="276" t="s">
        <v>542</v>
      </c>
      <c r="C305" s="247">
        <v>320</v>
      </c>
      <c r="D305" s="216">
        <v>320</v>
      </c>
      <c r="E305" s="189"/>
      <c r="F305" s="189"/>
    </row>
    <row r="306" ht="15" spans="1:6">
      <c r="A306" s="252" t="s">
        <v>543</v>
      </c>
      <c r="B306" s="276" t="s">
        <v>544</v>
      </c>
      <c r="C306" s="247">
        <v>0</v>
      </c>
      <c r="D306" s="216">
        <v>0</v>
      </c>
      <c r="E306" s="189"/>
      <c r="F306" s="189"/>
    </row>
    <row r="307" ht="15" spans="1:6">
      <c r="A307" s="252" t="s">
        <v>545</v>
      </c>
      <c r="B307" s="277" t="s">
        <v>546</v>
      </c>
      <c r="C307" s="247">
        <v>60</v>
      </c>
      <c r="D307" s="216">
        <v>60</v>
      </c>
      <c r="E307" s="189"/>
      <c r="F307" s="189"/>
    </row>
    <row r="308" ht="15" spans="1:6">
      <c r="A308" s="252" t="s">
        <v>547</v>
      </c>
      <c r="B308" s="277" t="s">
        <v>548</v>
      </c>
      <c r="C308" s="247">
        <v>0</v>
      </c>
      <c r="D308" s="216">
        <v>0</v>
      </c>
      <c r="E308" s="189"/>
      <c r="F308" s="189"/>
    </row>
    <row r="309" ht="15" spans="1:6">
      <c r="A309" s="252" t="s">
        <v>549</v>
      </c>
      <c r="B309" s="276" t="s">
        <v>550</v>
      </c>
      <c r="C309" s="247">
        <v>180</v>
      </c>
      <c r="D309" s="216">
        <v>180</v>
      </c>
      <c r="E309" s="189"/>
      <c r="F309" s="189"/>
    </row>
    <row r="310" ht="15" spans="1:6">
      <c r="A310" s="252" t="s">
        <v>551</v>
      </c>
      <c r="B310" s="279" t="s">
        <v>552</v>
      </c>
      <c r="C310" s="247">
        <v>0</v>
      </c>
      <c r="D310" s="216">
        <v>0</v>
      </c>
      <c r="E310" s="189"/>
      <c r="F310" s="189"/>
    </row>
    <row r="311" ht="15" spans="1:6">
      <c r="A311" s="252" t="s">
        <v>553</v>
      </c>
      <c r="B311" s="276" t="s">
        <v>554</v>
      </c>
      <c r="C311" s="247">
        <v>0</v>
      </c>
      <c r="D311" s="216">
        <v>0</v>
      </c>
      <c r="E311" s="189"/>
      <c r="F311" s="189"/>
    </row>
    <row r="312" ht="15" spans="1:6">
      <c r="A312" s="252" t="s">
        <v>555</v>
      </c>
      <c r="B312" s="271" t="s">
        <v>556</v>
      </c>
      <c r="C312" s="247">
        <v>21540</v>
      </c>
      <c r="D312" s="216">
        <v>21540</v>
      </c>
      <c r="E312" s="189"/>
      <c r="F312" s="189"/>
    </row>
    <row r="313" ht="15" spans="1:6">
      <c r="A313" s="252" t="s">
        <v>557</v>
      </c>
      <c r="B313" s="272" t="s">
        <v>558</v>
      </c>
      <c r="C313" s="247">
        <v>55</v>
      </c>
      <c r="D313" s="216">
        <v>55</v>
      </c>
      <c r="E313" s="189"/>
      <c r="F313" s="189"/>
    </row>
    <row r="314" ht="15" spans="1:6">
      <c r="A314" s="252" t="s">
        <v>559</v>
      </c>
      <c r="B314" s="272" t="s">
        <v>560</v>
      </c>
      <c r="C314" s="247">
        <v>55</v>
      </c>
      <c r="D314" s="216">
        <v>55</v>
      </c>
      <c r="E314" s="189"/>
      <c r="F314" s="189"/>
    </row>
    <row r="315" ht="15" spans="1:6">
      <c r="A315" s="252" t="s">
        <v>561</v>
      </c>
      <c r="B315" s="273" t="s">
        <v>562</v>
      </c>
      <c r="C315" s="247">
        <v>0</v>
      </c>
      <c r="D315" s="216">
        <v>0</v>
      </c>
      <c r="E315" s="189"/>
      <c r="F315" s="189"/>
    </row>
    <row r="316" ht="15" spans="1:6">
      <c r="A316" s="252" t="s">
        <v>563</v>
      </c>
      <c r="B316" s="273" t="s">
        <v>564</v>
      </c>
      <c r="C316" s="247">
        <v>19774</v>
      </c>
      <c r="D316" s="216">
        <v>19774</v>
      </c>
      <c r="E316" s="189"/>
      <c r="F316" s="189"/>
    </row>
    <row r="317" ht="15" spans="1:6">
      <c r="A317" s="252" t="s">
        <v>565</v>
      </c>
      <c r="B317" s="273" t="s">
        <v>69</v>
      </c>
      <c r="C317" s="247">
        <v>13100</v>
      </c>
      <c r="D317" s="216">
        <v>13100</v>
      </c>
      <c r="E317" s="189"/>
      <c r="F317" s="189"/>
    </row>
    <row r="318" ht="15" spans="1:6">
      <c r="A318" s="252" t="s">
        <v>566</v>
      </c>
      <c r="B318" s="273" t="s">
        <v>71</v>
      </c>
      <c r="C318" s="247">
        <v>450</v>
      </c>
      <c r="D318" s="216">
        <v>450</v>
      </c>
      <c r="E318" s="189"/>
      <c r="F318" s="189"/>
    </row>
    <row r="319" ht="15" spans="1:6">
      <c r="A319" s="252" t="s">
        <v>567</v>
      </c>
      <c r="B319" s="273" t="s">
        <v>73</v>
      </c>
      <c r="C319" s="247">
        <v>0</v>
      </c>
      <c r="D319" s="216">
        <v>0</v>
      </c>
      <c r="E319" s="189"/>
      <c r="F319" s="189"/>
    </row>
    <row r="320" ht="15" spans="1:6">
      <c r="A320" s="252" t="s">
        <v>568</v>
      </c>
      <c r="B320" s="273" t="s">
        <v>168</v>
      </c>
      <c r="C320" s="247">
        <v>210</v>
      </c>
      <c r="D320" s="216">
        <v>210</v>
      </c>
      <c r="E320" s="189"/>
      <c r="F320" s="189"/>
    </row>
    <row r="321" ht="15" spans="1:6">
      <c r="A321" s="252" t="s">
        <v>569</v>
      </c>
      <c r="B321" s="273" t="s">
        <v>570</v>
      </c>
      <c r="C321" s="247">
        <v>3410</v>
      </c>
      <c r="D321" s="216">
        <v>3410</v>
      </c>
      <c r="E321" s="189"/>
      <c r="F321" s="189"/>
    </row>
    <row r="322" ht="15" spans="1:6">
      <c r="A322" s="252" t="s">
        <v>571</v>
      </c>
      <c r="B322" s="273" t="s">
        <v>572</v>
      </c>
      <c r="C322" s="247">
        <v>1250</v>
      </c>
      <c r="D322" s="216">
        <v>1250</v>
      </c>
      <c r="E322" s="189"/>
      <c r="F322" s="189"/>
    </row>
    <row r="323" ht="15" spans="1:6">
      <c r="A323" s="252" t="s">
        <v>573</v>
      </c>
      <c r="B323" s="273" t="s">
        <v>574</v>
      </c>
      <c r="C323" s="247">
        <v>4</v>
      </c>
      <c r="D323" s="216">
        <v>4</v>
      </c>
      <c r="E323" s="189"/>
      <c r="F323" s="189"/>
    </row>
    <row r="324" ht="15" spans="1:6">
      <c r="A324" s="252" t="s">
        <v>575</v>
      </c>
      <c r="B324" s="273" t="s">
        <v>576</v>
      </c>
      <c r="C324" s="247">
        <v>0</v>
      </c>
      <c r="D324" s="216">
        <v>0</v>
      </c>
      <c r="E324" s="189"/>
      <c r="F324" s="189"/>
    </row>
    <row r="325" ht="15" spans="1:6">
      <c r="A325" s="252" t="s">
        <v>577</v>
      </c>
      <c r="B325" s="273" t="s">
        <v>87</v>
      </c>
      <c r="C325" s="247">
        <v>0</v>
      </c>
      <c r="D325" s="216">
        <v>0</v>
      </c>
      <c r="E325" s="189"/>
      <c r="F325" s="189"/>
    </row>
    <row r="326" ht="15" spans="1:6">
      <c r="A326" s="252" t="s">
        <v>578</v>
      </c>
      <c r="B326" s="273" t="s">
        <v>579</v>
      </c>
      <c r="C326" s="247">
        <v>1350</v>
      </c>
      <c r="D326" s="216">
        <v>1350</v>
      </c>
      <c r="E326" s="189"/>
      <c r="F326" s="189"/>
    </row>
    <row r="327" ht="15" spans="1:6">
      <c r="A327" s="252" t="s">
        <v>580</v>
      </c>
      <c r="B327" s="272" t="s">
        <v>581</v>
      </c>
      <c r="C327" s="247">
        <v>3</v>
      </c>
      <c r="D327" s="216">
        <v>3</v>
      </c>
      <c r="E327" s="189"/>
      <c r="F327" s="189"/>
    </row>
    <row r="328" ht="15" spans="1:6">
      <c r="A328" s="252" t="s">
        <v>582</v>
      </c>
      <c r="B328" s="272" t="s">
        <v>69</v>
      </c>
      <c r="C328" s="247">
        <v>2</v>
      </c>
      <c r="D328" s="216">
        <v>2</v>
      </c>
      <c r="E328" s="189"/>
      <c r="F328" s="189"/>
    </row>
    <row r="329" ht="15" spans="1:6">
      <c r="A329" s="252" t="s">
        <v>583</v>
      </c>
      <c r="B329" s="272" t="s">
        <v>71</v>
      </c>
      <c r="C329" s="247">
        <v>1</v>
      </c>
      <c r="D329" s="216">
        <v>1</v>
      </c>
      <c r="E329" s="189"/>
      <c r="F329" s="189"/>
    </row>
    <row r="330" ht="15" spans="1:6">
      <c r="A330" s="252" t="s">
        <v>584</v>
      </c>
      <c r="B330" s="273" t="s">
        <v>73</v>
      </c>
      <c r="C330" s="247">
        <v>0</v>
      </c>
      <c r="D330" s="216">
        <v>0</v>
      </c>
      <c r="E330" s="189"/>
      <c r="F330" s="189"/>
    </row>
    <row r="331" ht="15" spans="1:6">
      <c r="A331" s="252" t="s">
        <v>585</v>
      </c>
      <c r="B331" s="273" t="s">
        <v>586</v>
      </c>
      <c r="C331" s="247">
        <v>0</v>
      </c>
      <c r="D331" s="216">
        <v>0</v>
      </c>
      <c r="E331" s="189"/>
      <c r="F331" s="189"/>
    </row>
    <row r="332" ht="15" spans="1:6">
      <c r="A332" s="252" t="s">
        <v>587</v>
      </c>
      <c r="B332" s="273" t="s">
        <v>87</v>
      </c>
      <c r="C332" s="247">
        <v>0</v>
      </c>
      <c r="D332" s="216">
        <v>0</v>
      </c>
      <c r="E332" s="189"/>
      <c r="F332" s="189"/>
    </row>
    <row r="333" ht="15" spans="1:6">
      <c r="A333" s="252" t="s">
        <v>588</v>
      </c>
      <c r="B333" s="271" t="s">
        <v>589</v>
      </c>
      <c r="C333" s="247">
        <v>0</v>
      </c>
      <c r="D333" s="216">
        <v>0</v>
      </c>
      <c r="E333" s="189"/>
      <c r="F333" s="189"/>
    </row>
    <row r="334" ht="15" spans="1:6">
      <c r="A334" s="252" t="s">
        <v>590</v>
      </c>
      <c r="B334" s="272" t="s">
        <v>591</v>
      </c>
      <c r="C334" s="247">
        <v>150</v>
      </c>
      <c r="D334" s="216">
        <v>150</v>
      </c>
      <c r="E334" s="189"/>
      <c r="F334" s="189"/>
    </row>
    <row r="335" ht="15" spans="1:6">
      <c r="A335" s="252" t="s">
        <v>592</v>
      </c>
      <c r="B335" s="272" t="s">
        <v>69</v>
      </c>
      <c r="C335" s="247">
        <v>70</v>
      </c>
      <c r="D335" s="216">
        <v>70</v>
      </c>
      <c r="E335" s="189"/>
      <c r="F335" s="189"/>
    </row>
    <row r="336" ht="15" spans="1:6">
      <c r="A336" s="252" t="s">
        <v>593</v>
      </c>
      <c r="B336" s="272" t="s">
        <v>71</v>
      </c>
      <c r="C336" s="247">
        <v>80</v>
      </c>
      <c r="D336" s="216">
        <v>80</v>
      </c>
      <c r="E336" s="189"/>
      <c r="F336" s="189"/>
    </row>
    <row r="337" ht="15" spans="1:6">
      <c r="A337" s="252" t="s">
        <v>594</v>
      </c>
      <c r="B337" s="273" t="s">
        <v>73</v>
      </c>
      <c r="C337" s="247">
        <v>0</v>
      </c>
      <c r="D337" s="216">
        <v>0</v>
      </c>
      <c r="E337" s="189"/>
      <c r="F337" s="189"/>
    </row>
    <row r="338" ht="15" spans="1:6">
      <c r="A338" s="252" t="s">
        <v>595</v>
      </c>
      <c r="B338" s="273" t="s">
        <v>596</v>
      </c>
      <c r="C338" s="247">
        <v>0</v>
      </c>
      <c r="D338" s="216">
        <v>0</v>
      </c>
      <c r="E338" s="189"/>
      <c r="F338" s="189"/>
    </row>
    <row r="339" ht="15" spans="1:6">
      <c r="A339" s="252" t="s">
        <v>597</v>
      </c>
      <c r="B339" s="273" t="s">
        <v>598</v>
      </c>
      <c r="C339" s="247">
        <v>0</v>
      </c>
      <c r="D339" s="216">
        <v>0</v>
      </c>
      <c r="E339" s="189"/>
      <c r="F339" s="189"/>
    </row>
    <row r="340" ht="15" spans="1:6">
      <c r="A340" s="252" t="s">
        <v>599</v>
      </c>
      <c r="B340" s="273" t="s">
        <v>87</v>
      </c>
      <c r="C340" s="247">
        <v>0</v>
      </c>
      <c r="D340" s="216">
        <v>0</v>
      </c>
      <c r="E340" s="189"/>
      <c r="F340" s="189"/>
    </row>
    <row r="341" ht="15" spans="1:6">
      <c r="A341" s="252" t="s">
        <v>600</v>
      </c>
      <c r="B341" s="273" t="s">
        <v>601</v>
      </c>
      <c r="C341" s="247">
        <v>0</v>
      </c>
      <c r="D341" s="216">
        <v>0</v>
      </c>
      <c r="E341" s="189"/>
      <c r="F341" s="189"/>
    </row>
    <row r="342" ht="15" spans="1:6">
      <c r="A342" s="252" t="s">
        <v>602</v>
      </c>
      <c r="B342" s="271" t="s">
        <v>603</v>
      </c>
      <c r="C342" s="247">
        <v>210</v>
      </c>
      <c r="D342" s="216">
        <v>210</v>
      </c>
      <c r="E342" s="189"/>
      <c r="F342" s="189"/>
    </row>
    <row r="343" ht="15" spans="1:6">
      <c r="A343" s="252" t="s">
        <v>604</v>
      </c>
      <c r="B343" s="272" t="s">
        <v>69</v>
      </c>
      <c r="C343" s="247">
        <v>210</v>
      </c>
      <c r="D343" s="216">
        <v>210</v>
      </c>
      <c r="E343" s="189"/>
      <c r="F343" s="189"/>
    </row>
    <row r="344" ht="15" spans="1:6">
      <c r="A344" s="252" t="s">
        <v>605</v>
      </c>
      <c r="B344" s="272" t="s">
        <v>71</v>
      </c>
      <c r="C344" s="247">
        <v>0</v>
      </c>
      <c r="D344" s="216">
        <v>0</v>
      </c>
      <c r="E344" s="189"/>
      <c r="F344" s="189"/>
    </row>
    <row r="345" ht="15" spans="1:6">
      <c r="A345" s="252" t="s">
        <v>606</v>
      </c>
      <c r="B345" s="272" t="s">
        <v>73</v>
      </c>
      <c r="C345" s="247">
        <v>0</v>
      </c>
      <c r="D345" s="216">
        <v>0</v>
      </c>
      <c r="E345" s="189"/>
      <c r="F345" s="189"/>
    </row>
    <row r="346" ht="15" spans="1:6">
      <c r="A346" s="252" t="s">
        <v>607</v>
      </c>
      <c r="B346" s="273" t="s">
        <v>608</v>
      </c>
      <c r="C346" s="247">
        <v>0</v>
      </c>
      <c r="D346" s="216">
        <v>0</v>
      </c>
      <c r="E346" s="189"/>
      <c r="F346" s="189"/>
    </row>
    <row r="347" ht="15" spans="1:6">
      <c r="A347" s="252" t="s">
        <v>609</v>
      </c>
      <c r="B347" s="273" t="s">
        <v>610</v>
      </c>
      <c r="C347" s="247">
        <v>0</v>
      </c>
      <c r="D347" s="216">
        <v>0</v>
      </c>
      <c r="E347" s="189"/>
      <c r="F347" s="189"/>
    </row>
    <row r="348" ht="15" spans="1:6">
      <c r="A348" s="252" t="s">
        <v>611</v>
      </c>
      <c r="B348" s="273" t="s">
        <v>612</v>
      </c>
      <c r="C348" s="247">
        <v>0</v>
      </c>
      <c r="D348" s="216">
        <v>0</v>
      </c>
      <c r="E348" s="189"/>
      <c r="F348" s="189"/>
    </row>
    <row r="349" ht="15" spans="1:6">
      <c r="A349" s="252" t="s">
        <v>613</v>
      </c>
      <c r="B349" s="272" t="s">
        <v>87</v>
      </c>
      <c r="C349" s="247">
        <v>0</v>
      </c>
      <c r="D349" s="216">
        <v>0</v>
      </c>
      <c r="E349" s="189"/>
      <c r="F349" s="189"/>
    </row>
    <row r="350" ht="15" spans="1:6">
      <c r="A350" s="252" t="s">
        <v>614</v>
      </c>
      <c r="B350" s="272" t="s">
        <v>615</v>
      </c>
      <c r="C350" s="247">
        <v>0</v>
      </c>
      <c r="D350" s="216">
        <v>0</v>
      </c>
      <c r="E350" s="189"/>
      <c r="F350" s="189"/>
    </row>
    <row r="351" ht="15" spans="1:6">
      <c r="A351" s="252" t="s">
        <v>616</v>
      </c>
      <c r="B351" s="272" t="s">
        <v>617</v>
      </c>
      <c r="C351" s="247">
        <v>1109</v>
      </c>
      <c r="D351" s="216">
        <v>1109</v>
      </c>
      <c r="E351" s="189"/>
      <c r="F351" s="189"/>
    </row>
    <row r="352" ht="15" spans="1:6">
      <c r="A352" s="252" t="s">
        <v>618</v>
      </c>
      <c r="B352" s="273" t="s">
        <v>69</v>
      </c>
      <c r="C352" s="247">
        <v>820</v>
      </c>
      <c r="D352" s="216">
        <v>820</v>
      </c>
      <c r="E352" s="189"/>
      <c r="F352" s="189"/>
    </row>
    <row r="353" ht="15" spans="1:6">
      <c r="A353" s="252" t="s">
        <v>619</v>
      </c>
      <c r="B353" s="273" t="s">
        <v>71</v>
      </c>
      <c r="C353" s="247">
        <v>18</v>
      </c>
      <c r="D353" s="216">
        <v>18</v>
      </c>
      <c r="E353" s="189"/>
      <c r="F353" s="189"/>
    </row>
    <row r="354" ht="15" spans="1:6">
      <c r="A354" s="252" t="s">
        <v>620</v>
      </c>
      <c r="B354" s="273" t="s">
        <v>73</v>
      </c>
      <c r="C354" s="247">
        <v>0</v>
      </c>
      <c r="D354" s="216">
        <v>0</v>
      </c>
      <c r="E354" s="189"/>
      <c r="F354" s="189"/>
    </row>
    <row r="355" ht="15" spans="1:6">
      <c r="A355" s="252" t="s">
        <v>621</v>
      </c>
      <c r="B355" s="271" t="s">
        <v>622</v>
      </c>
      <c r="C355" s="247">
        <v>160</v>
      </c>
      <c r="D355" s="216">
        <v>160</v>
      </c>
      <c r="E355" s="189"/>
      <c r="F355" s="189"/>
    </row>
    <row r="356" ht="15" spans="1:6">
      <c r="A356" s="252" t="s">
        <v>623</v>
      </c>
      <c r="B356" s="272" t="s">
        <v>624</v>
      </c>
      <c r="C356" s="247">
        <v>13</v>
      </c>
      <c r="D356" s="216">
        <v>13</v>
      </c>
      <c r="E356" s="189"/>
      <c r="F356" s="189"/>
    </row>
    <row r="357" ht="15" spans="1:6">
      <c r="A357" s="252" t="s">
        <v>625</v>
      </c>
      <c r="B357" s="272" t="s">
        <v>626</v>
      </c>
      <c r="C357" s="247">
        <v>0</v>
      </c>
      <c r="D357" s="216">
        <v>0</v>
      </c>
      <c r="E357" s="189"/>
      <c r="F357" s="189"/>
    </row>
    <row r="358" ht="15" spans="1:6">
      <c r="A358" s="252" t="s">
        <v>627</v>
      </c>
      <c r="B358" s="272" t="s">
        <v>628</v>
      </c>
      <c r="C358" s="247">
        <v>25</v>
      </c>
      <c r="D358" s="216">
        <v>25</v>
      </c>
      <c r="E358" s="189"/>
      <c r="F358" s="189"/>
    </row>
    <row r="359" ht="15" spans="1:6">
      <c r="A359" s="252" t="s">
        <v>629</v>
      </c>
      <c r="B359" s="273" t="s">
        <v>630</v>
      </c>
      <c r="C359" s="247">
        <v>0</v>
      </c>
      <c r="D359" s="216">
        <v>0</v>
      </c>
      <c r="E359" s="189"/>
      <c r="F359" s="189"/>
    </row>
    <row r="360" ht="15" spans="1:6">
      <c r="A360" s="252" t="s">
        <v>631</v>
      </c>
      <c r="B360" s="273" t="s">
        <v>632</v>
      </c>
      <c r="C360" s="247">
        <v>7</v>
      </c>
      <c r="D360" s="216">
        <v>7</v>
      </c>
      <c r="E360" s="189"/>
      <c r="F360" s="189"/>
    </row>
    <row r="361" ht="15" spans="1:6">
      <c r="A361" s="252" t="s">
        <v>633</v>
      </c>
      <c r="B361" s="273" t="s">
        <v>634</v>
      </c>
      <c r="C361" s="247">
        <v>0</v>
      </c>
      <c r="D361" s="216">
        <v>0</v>
      </c>
      <c r="E361" s="189"/>
      <c r="F361" s="189"/>
    </row>
    <row r="362" ht="15" spans="1:6">
      <c r="A362" s="252" t="s">
        <v>635</v>
      </c>
      <c r="B362" s="273" t="s">
        <v>168</v>
      </c>
      <c r="C362" s="247">
        <v>0</v>
      </c>
      <c r="D362" s="216">
        <v>0</v>
      </c>
      <c r="E362" s="189"/>
      <c r="F362" s="189"/>
    </row>
    <row r="363" ht="15" spans="1:6">
      <c r="A363" s="252" t="s">
        <v>636</v>
      </c>
      <c r="B363" s="273" t="s">
        <v>87</v>
      </c>
      <c r="C363" s="247">
        <v>0</v>
      </c>
      <c r="D363" s="216">
        <v>0</v>
      </c>
      <c r="E363" s="189"/>
      <c r="F363" s="189"/>
    </row>
    <row r="364" ht="15" spans="1:6">
      <c r="A364" s="252" t="s">
        <v>637</v>
      </c>
      <c r="B364" s="272" t="s">
        <v>638</v>
      </c>
      <c r="C364" s="247">
        <v>66</v>
      </c>
      <c r="D364" s="216">
        <v>66</v>
      </c>
      <c r="E364" s="189"/>
      <c r="F364" s="189"/>
    </row>
    <row r="365" ht="15" spans="1:6">
      <c r="A365" s="252" t="s">
        <v>639</v>
      </c>
      <c r="B365" s="272" t="s">
        <v>640</v>
      </c>
      <c r="C365" s="247">
        <v>0</v>
      </c>
      <c r="D365" s="216">
        <v>0</v>
      </c>
      <c r="E365" s="189"/>
      <c r="F365" s="189"/>
    </row>
    <row r="366" ht="15" spans="1:6">
      <c r="A366" s="252" t="s">
        <v>641</v>
      </c>
      <c r="B366" s="272" t="s">
        <v>69</v>
      </c>
      <c r="C366" s="247">
        <v>0</v>
      </c>
      <c r="D366" s="216">
        <v>0</v>
      </c>
      <c r="E366" s="189"/>
      <c r="F366" s="189"/>
    </row>
    <row r="367" ht="15" spans="1:6">
      <c r="A367" s="252" t="s">
        <v>642</v>
      </c>
      <c r="B367" s="273" t="s">
        <v>71</v>
      </c>
      <c r="C367" s="247">
        <v>0</v>
      </c>
      <c r="D367" s="216">
        <v>0</v>
      </c>
      <c r="E367" s="189"/>
      <c r="F367" s="189"/>
    </row>
    <row r="368" ht="15" spans="1:6">
      <c r="A368" s="252" t="s">
        <v>643</v>
      </c>
      <c r="B368" s="273" t="s">
        <v>73</v>
      </c>
      <c r="C368" s="247">
        <v>0</v>
      </c>
      <c r="D368" s="216">
        <v>0</v>
      </c>
      <c r="E368" s="189"/>
      <c r="F368" s="189"/>
    </row>
    <row r="369" ht="15" spans="1:6">
      <c r="A369" s="252" t="s">
        <v>644</v>
      </c>
      <c r="B369" s="276" t="s">
        <v>645</v>
      </c>
      <c r="C369" s="247">
        <v>0</v>
      </c>
      <c r="D369" s="216">
        <v>0</v>
      </c>
      <c r="E369" s="189"/>
      <c r="F369" s="189"/>
    </row>
    <row r="370" ht="15" spans="1:6">
      <c r="A370" s="252" t="s">
        <v>646</v>
      </c>
      <c r="B370" s="277" t="s">
        <v>647</v>
      </c>
      <c r="C370" s="247">
        <v>0</v>
      </c>
      <c r="D370" s="216">
        <v>0</v>
      </c>
      <c r="E370" s="189"/>
      <c r="F370" s="189"/>
    </row>
    <row r="371" ht="15" spans="1:6">
      <c r="A371" s="252" t="s">
        <v>648</v>
      </c>
      <c r="B371" s="276" t="s">
        <v>649</v>
      </c>
      <c r="C371" s="247">
        <v>0</v>
      </c>
      <c r="D371" s="216">
        <v>0</v>
      </c>
      <c r="E371" s="189"/>
      <c r="F371" s="189"/>
    </row>
    <row r="372" ht="15" spans="1:6">
      <c r="A372" s="252" t="s">
        <v>650</v>
      </c>
      <c r="B372" s="276" t="s">
        <v>168</v>
      </c>
      <c r="C372" s="247">
        <v>0</v>
      </c>
      <c r="D372" s="216">
        <v>0</v>
      </c>
      <c r="E372" s="189"/>
      <c r="F372" s="189"/>
    </row>
    <row r="373" ht="15" spans="1:6">
      <c r="A373" s="252" t="s">
        <v>651</v>
      </c>
      <c r="B373" s="276" t="s">
        <v>87</v>
      </c>
      <c r="C373" s="247">
        <v>0</v>
      </c>
      <c r="D373" s="216">
        <v>0</v>
      </c>
      <c r="E373" s="189"/>
      <c r="F373" s="189"/>
    </row>
    <row r="374" ht="15" spans="1:6">
      <c r="A374" s="252" t="s">
        <v>652</v>
      </c>
      <c r="B374" s="277" t="s">
        <v>653</v>
      </c>
      <c r="C374" s="247">
        <v>0</v>
      </c>
      <c r="D374" s="216">
        <v>0</v>
      </c>
      <c r="E374" s="189"/>
      <c r="F374" s="189"/>
    </row>
    <row r="375" ht="15" spans="1:6">
      <c r="A375" s="252" t="s">
        <v>654</v>
      </c>
      <c r="B375" s="273" t="s">
        <v>655</v>
      </c>
      <c r="C375" s="247">
        <v>14</v>
      </c>
      <c r="D375" s="216">
        <v>14</v>
      </c>
      <c r="E375" s="189"/>
      <c r="F375" s="189"/>
    </row>
    <row r="376" ht="15" spans="1:6">
      <c r="A376" s="252" t="s">
        <v>656</v>
      </c>
      <c r="B376" s="273" t="s">
        <v>69</v>
      </c>
      <c r="C376" s="247">
        <v>0</v>
      </c>
      <c r="D376" s="216">
        <v>0</v>
      </c>
      <c r="E376" s="189"/>
      <c r="F376" s="189"/>
    </row>
    <row r="377" ht="15" spans="1:6">
      <c r="A377" s="252" t="s">
        <v>657</v>
      </c>
      <c r="B377" s="273" t="s">
        <v>71</v>
      </c>
      <c r="C377" s="247">
        <v>0</v>
      </c>
      <c r="D377" s="216">
        <v>0</v>
      </c>
      <c r="E377" s="189"/>
      <c r="F377" s="189"/>
    </row>
    <row r="378" ht="15" spans="1:6">
      <c r="A378" s="252" t="s">
        <v>658</v>
      </c>
      <c r="B378" s="272" t="s">
        <v>73</v>
      </c>
      <c r="C378" s="247">
        <v>0</v>
      </c>
      <c r="D378" s="216">
        <v>0</v>
      </c>
      <c r="E378" s="189"/>
      <c r="F378" s="189"/>
    </row>
    <row r="379" ht="15" spans="1:6">
      <c r="A379" s="252" t="s">
        <v>659</v>
      </c>
      <c r="B379" s="272" t="s">
        <v>660</v>
      </c>
      <c r="C379" s="247">
        <v>0</v>
      </c>
      <c r="D379" s="216">
        <v>0</v>
      </c>
      <c r="E379" s="189"/>
      <c r="F379" s="189"/>
    </row>
    <row r="380" ht="15" spans="1:6">
      <c r="A380" s="252" t="s">
        <v>661</v>
      </c>
      <c r="B380" s="272" t="s">
        <v>662</v>
      </c>
      <c r="C380" s="247">
        <v>0</v>
      </c>
      <c r="D380" s="216">
        <v>0</v>
      </c>
      <c r="E380" s="189"/>
      <c r="F380" s="189"/>
    </row>
    <row r="381" ht="15" spans="1:6">
      <c r="A381" s="252" t="s">
        <v>663</v>
      </c>
      <c r="B381" s="273" t="s">
        <v>664</v>
      </c>
      <c r="C381" s="247">
        <v>0</v>
      </c>
      <c r="D381" s="216">
        <v>0</v>
      </c>
      <c r="E381" s="189"/>
      <c r="F381" s="189"/>
    </row>
    <row r="382" ht="15" spans="1:6">
      <c r="A382" s="252" t="s">
        <v>665</v>
      </c>
      <c r="B382" s="273" t="s">
        <v>168</v>
      </c>
      <c r="C382" s="247">
        <v>0</v>
      </c>
      <c r="D382" s="216">
        <v>0</v>
      </c>
      <c r="E382" s="189"/>
      <c r="F382" s="189"/>
    </row>
    <row r="383" ht="15" spans="1:6">
      <c r="A383" s="252" t="s">
        <v>666</v>
      </c>
      <c r="B383" s="273" t="s">
        <v>87</v>
      </c>
      <c r="C383" s="247">
        <v>0</v>
      </c>
      <c r="D383" s="216">
        <v>0</v>
      </c>
      <c r="E383" s="189"/>
      <c r="F383" s="189"/>
    </row>
    <row r="384" ht="15" spans="1:6">
      <c r="A384" s="252" t="s">
        <v>667</v>
      </c>
      <c r="B384" s="273" t="s">
        <v>668</v>
      </c>
      <c r="C384" s="247">
        <v>14</v>
      </c>
      <c r="D384" s="216">
        <v>14</v>
      </c>
      <c r="E384" s="189"/>
      <c r="F384" s="189"/>
    </row>
    <row r="385" ht="15" spans="1:6">
      <c r="A385" s="252" t="s">
        <v>669</v>
      </c>
      <c r="B385" s="271" t="s">
        <v>670</v>
      </c>
      <c r="C385" s="247">
        <v>0</v>
      </c>
      <c r="D385" s="216">
        <v>0</v>
      </c>
      <c r="E385" s="189"/>
      <c r="F385" s="189"/>
    </row>
    <row r="386" ht="15" spans="1:6">
      <c r="A386" s="252" t="s">
        <v>671</v>
      </c>
      <c r="B386" s="272" t="s">
        <v>69</v>
      </c>
      <c r="C386" s="247">
        <v>0</v>
      </c>
      <c r="D386" s="216">
        <v>0</v>
      </c>
      <c r="E386" s="189"/>
      <c r="F386" s="189"/>
    </row>
    <row r="387" ht="15" spans="1:6">
      <c r="A387" s="252" t="s">
        <v>672</v>
      </c>
      <c r="B387" s="272" t="s">
        <v>71</v>
      </c>
      <c r="C387" s="247">
        <v>0</v>
      </c>
      <c r="D387" s="216">
        <v>0</v>
      </c>
      <c r="E387" s="189"/>
      <c r="F387" s="189"/>
    </row>
    <row r="388" ht="15" spans="1:6">
      <c r="A388" s="252" t="s">
        <v>673</v>
      </c>
      <c r="B388" s="272" t="s">
        <v>73</v>
      </c>
      <c r="C388" s="247">
        <v>0</v>
      </c>
      <c r="D388" s="216">
        <v>0</v>
      </c>
      <c r="E388" s="189"/>
      <c r="F388" s="189"/>
    </row>
    <row r="389" ht="15" spans="1:6">
      <c r="A389" s="252" t="s">
        <v>674</v>
      </c>
      <c r="B389" s="273" t="s">
        <v>675</v>
      </c>
      <c r="C389" s="247">
        <v>0</v>
      </c>
      <c r="D389" s="216">
        <v>0</v>
      </c>
      <c r="E389" s="189"/>
      <c r="F389" s="189"/>
    </row>
    <row r="390" ht="15" spans="1:6">
      <c r="A390" s="252" t="s">
        <v>676</v>
      </c>
      <c r="B390" s="273" t="s">
        <v>677</v>
      </c>
      <c r="C390" s="247">
        <v>0</v>
      </c>
      <c r="D390" s="216">
        <v>0</v>
      </c>
      <c r="E390" s="189"/>
      <c r="F390" s="189"/>
    </row>
    <row r="391" ht="15" spans="1:6">
      <c r="A391" s="252" t="s">
        <v>678</v>
      </c>
      <c r="B391" s="273" t="s">
        <v>87</v>
      </c>
      <c r="C391" s="247">
        <v>0</v>
      </c>
      <c r="D391" s="216">
        <v>0</v>
      </c>
      <c r="E391" s="189"/>
      <c r="F391" s="189"/>
    </row>
    <row r="392" ht="15" spans="1:6">
      <c r="A392" s="252" t="s">
        <v>679</v>
      </c>
      <c r="B392" s="272" t="s">
        <v>680</v>
      </c>
      <c r="C392" s="247">
        <v>0</v>
      </c>
      <c r="D392" s="216">
        <v>0</v>
      </c>
      <c r="E392" s="189"/>
      <c r="F392" s="189"/>
    </row>
    <row r="393" ht="15" spans="1:6">
      <c r="A393" s="252" t="s">
        <v>681</v>
      </c>
      <c r="B393" s="272" t="s">
        <v>682</v>
      </c>
      <c r="C393" s="247">
        <v>0</v>
      </c>
      <c r="D393" s="216">
        <v>0</v>
      </c>
      <c r="E393" s="189"/>
      <c r="F393" s="189"/>
    </row>
    <row r="394" ht="15" spans="1:6">
      <c r="A394" s="252" t="s">
        <v>683</v>
      </c>
      <c r="B394" s="272" t="s">
        <v>69</v>
      </c>
      <c r="C394" s="247">
        <v>0</v>
      </c>
      <c r="D394" s="216">
        <v>0</v>
      </c>
      <c r="E394" s="189"/>
      <c r="F394" s="189"/>
    </row>
    <row r="395" ht="15" spans="1:6">
      <c r="A395" s="252" t="s">
        <v>684</v>
      </c>
      <c r="B395" s="273" t="s">
        <v>71</v>
      </c>
      <c r="C395" s="247">
        <v>0</v>
      </c>
      <c r="D395" s="216">
        <v>0</v>
      </c>
      <c r="E395" s="189"/>
      <c r="F395" s="189"/>
    </row>
    <row r="396" ht="15" spans="1:6">
      <c r="A396" s="252" t="s">
        <v>685</v>
      </c>
      <c r="B396" s="272" t="s">
        <v>168</v>
      </c>
      <c r="C396" s="247">
        <v>0</v>
      </c>
      <c r="D396" s="216">
        <v>0</v>
      </c>
      <c r="E396" s="189"/>
      <c r="F396" s="189"/>
    </row>
    <row r="397" ht="15" spans="1:6">
      <c r="A397" s="252" t="s">
        <v>686</v>
      </c>
      <c r="B397" s="273" t="s">
        <v>687</v>
      </c>
      <c r="C397" s="247">
        <v>0</v>
      </c>
      <c r="D397" s="216">
        <v>0</v>
      </c>
      <c r="E397" s="189"/>
      <c r="F397" s="189"/>
    </row>
    <row r="398" ht="15" spans="1:6">
      <c r="A398" s="252" t="s">
        <v>688</v>
      </c>
      <c r="B398" s="272" t="s">
        <v>689</v>
      </c>
      <c r="C398" s="247">
        <v>0</v>
      </c>
      <c r="D398" s="216">
        <v>0</v>
      </c>
      <c r="E398" s="189"/>
      <c r="F398" s="189"/>
    </row>
    <row r="399" ht="15" spans="1:6">
      <c r="A399" s="252" t="s">
        <v>690</v>
      </c>
      <c r="B399" s="272" t="s">
        <v>691</v>
      </c>
      <c r="C399" s="247">
        <v>225</v>
      </c>
      <c r="D399" s="216">
        <v>225</v>
      </c>
      <c r="E399" s="189"/>
      <c r="F399" s="189"/>
    </row>
    <row r="400" ht="15" spans="1:6">
      <c r="A400" s="252" t="s">
        <v>692</v>
      </c>
      <c r="B400" s="272" t="s">
        <v>693</v>
      </c>
      <c r="C400" s="247">
        <v>0</v>
      </c>
      <c r="D400" s="216">
        <v>0</v>
      </c>
      <c r="E400" s="189"/>
      <c r="F400" s="189"/>
    </row>
    <row r="401" ht="15" spans="1:6">
      <c r="A401" s="252" t="s">
        <v>694</v>
      </c>
      <c r="B401" s="272" t="s">
        <v>695</v>
      </c>
      <c r="C401" s="247">
        <v>225</v>
      </c>
      <c r="D401" s="216">
        <v>225</v>
      </c>
      <c r="E401" s="189"/>
      <c r="F401" s="189"/>
    </row>
    <row r="402" ht="15" spans="1:6">
      <c r="A402" s="252" t="s">
        <v>696</v>
      </c>
      <c r="B402" s="271" t="s">
        <v>697</v>
      </c>
      <c r="C402" s="247">
        <v>116943</v>
      </c>
      <c r="D402" s="216">
        <v>116943</v>
      </c>
      <c r="E402" s="189"/>
      <c r="F402" s="189"/>
    </row>
    <row r="403" ht="15" spans="1:6">
      <c r="A403" s="252" t="s">
        <v>698</v>
      </c>
      <c r="B403" s="273" t="s">
        <v>699</v>
      </c>
      <c r="C403" s="247">
        <v>2760</v>
      </c>
      <c r="D403" s="216">
        <v>2760</v>
      </c>
      <c r="E403" s="189"/>
      <c r="F403" s="189"/>
    </row>
    <row r="404" ht="15" spans="1:6">
      <c r="A404" s="252" t="s">
        <v>700</v>
      </c>
      <c r="B404" s="272" t="s">
        <v>69</v>
      </c>
      <c r="C404" s="247">
        <v>800</v>
      </c>
      <c r="D404" s="216">
        <v>800</v>
      </c>
      <c r="E404" s="189"/>
      <c r="F404" s="189"/>
    </row>
    <row r="405" ht="15" spans="1:6">
      <c r="A405" s="252" t="s">
        <v>701</v>
      </c>
      <c r="B405" s="272" t="s">
        <v>71</v>
      </c>
      <c r="C405" s="247">
        <v>0</v>
      </c>
      <c r="D405" s="216">
        <v>0</v>
      </c>
      <c r="E405" s="189"/>
      <c r="F405" s="189"/>
    </row>
    <row r="406" ht="15" spans="1:6">
      <c r="A406" s="252" t="s">
        <v>702</v>
      </c>
      <c r="B406" s="272" t="s">
        <v>73</v>
      </c>
      <c r="C406" s="247">
        <v>0</v>
      </c>
      <c r="D406" s="216">
        <v>0</v>
      </c>
      <c r="E406" s="189"/>
      <c r="F406" s="189"/>
    </row>
    <row r="407" ht="15" spans="1:6">
      <c r="A407" s="252" t="s">
        <v>703</v>
      </c>
      <c r="B407" s="273" t="s">
        <v>704</v>
      </c>
      <c r="C407" s="247">
        <v>1960</v>
      </c>
      <c r="D407" s="216">
        <v>1960</v>
      </c>
      <c r="E407" s="189"/>
      <c r="F407" s="189"/>
    </row>
    <row r="408" ht="15" spans="1:6">
      <c r="A408" s="252" t="s">
        <v>705</v>
      </c>
      <c r="B408" s="272" t="s">
        <v>706</v>
      </c>
      <c r="C408" s="247">
        <v>94860</v>
      </c>
      <c r="D408" s="216">
        <v>94860</v>
      </c>
      <c r="E408" s="189"/>
      <c r="F408" s="189"/>
    </row>
    <row r="409" ht="15" spans="1:6">
      <c r="A409" s="252" t="s">
        <v>707</v>
      </c>
      <c r="B409" s="272" t="s">
        <v>708</v>
      </c>
      <c r="C409" s="247">
        <v>1760</v>
      </c>
      <c r="D409" s="216">
        <v>1760</v>
      </c>
      <c r="E409" s="189"/>
      <c r="F409" s="189"/>
    </row>
    <row r="410" ht="15" spans="1:6">
      <c r="A410" s="252" t="s">
        <v>709</v>
      </c>
      <c r="B410" s="272" t="s">
        <v>710</v>
      </c>
      <c r="C410" s="247">
        <v>41750</v>
      </c>
      <c r="D410" s="216">
        <v>41750</v>
      </c>
      <c r="E410" s="189"/>
      <c r="F410" s="189"/>
    </row>
    <row r="411" ht="15" spans="1:6">
      <c r="A411" s="252" t="s">
        <v>711</v>
      </c>
      <c r="B411" s="273" t="s">
        <v>712</v>
      </c>
      <c r="C411" s="247">
        <v>3200</v>
      </c>
      <c r="D411" s="216">
        <v>3200</v>
      </c>
      <c r="E411" s="189"/>
      <c r="F411" s="189"/>
    </row>
    <row r="412" ht="15" spans="1:6">
      <c r="A412" s="252" t="s">
        <v>713</v>
      </c>
      <c r="B412" s="273" t="s">
        <v>714</v>
      </c>
      <c r="C412" s="247">
        <v>14500</v>
      </c>
      <c r="D412" s="216">
        <v>14500</v>
      </c>
      <c r="E412" s="189"/>
      <c r="F412" s="189"/>
    </row>
    <row r="413" ht="15" spans="1:6">
      <c r="A413" s="252" t="s">
        <v>715</v>
      </c>
      <c r="B413" s="273" t="s">
        <v>716</v>
      </c>
      <c r="C413" s="247">
        <v>150</v>
      </c>
      <c r="D413" s="216">
        <v>150</v>
      </c>
      <c r="E413" s="189"/>
      <c r="F413" s="189"/>
    </row>
    <row r="414" ht="15" spans="1:6">
      <c r="A414" s="252" t="s">
        <v>717</v>
      </c>
      <c r="B414" s="272" t="s">
        <v>718</v>
      </c>
      <c r="C414" s="247">
        <v>33500</v>
      </c>
      <c r="D414" s="216">
        <v>33500</v>
      </c>
      <c r="E414" s="189"/>
      <c r="F414" s="189"/>
    </row>
    <row r="415" ht="15" spans="1:6">
      <c r="A415" s="252" t="s">
        <v>719</v>
      </c>
      <c r="B415" s="272" t="s">
        <v>720</v>
      </c>
      <c r="C415" s="247">
        <v>7200</v>
      </c>
      <c r="D415" s="216">
        <v>7200</v>
      </c>
      <c r="E415" s="189"/>
      <c r="F415" s="189"/>
    </row>
    <row r="416" ht="15" spans="1:6">
      <c r="A416" s="252" t="s">
        <v>721</v>
      </c>
      <c r="B416" s="272" t="s">
        <v>722</v>
      </c>
      <c r="C416" s="247">
        <v>0</v>
      </c>
      <c r="D416" s="216">
        <v>0</v>
      </c>
      <c r="E416" s="189"/>
      <c r="F416" s="189"/>
    </row>
    <row r="417" ht="15" spans="1:6">
      <c r="A417" s="252" t="s">
        <v>723</v>
      </c>
      <c r="B417" s="272" t="s">
        <v>724</v>
      </c>
      <c r="C417" s="247">
        <v>7200</v>
      </c>
      <c r="D417" s="216">
        <v>7200</v>
      </c>
      <c r="E417" s="189"/>
      <c r="F417" s="189"/>
    </row>
    <row r="418" ht="15" spans="1:6">
      <c r="A418" s="252" t="s">
        <v>725</v>
      </c>
      <c r="B418" s="272" t="s">
        <v>726</v>
      </c>
      <c r="C418" s="247">
        <v>0</v>
      </c>
      <c r="D418" s="216">
        <v>0</v>
      </c>
      <c r="E418" s="189"/>
      <c r="F418" s="189"/>
    </row>
    <row r="419" ht="15" spans="1:6">
      <c r="A419" s="252" t="s">
        <v>727</v>
      </c>
      <c r="B419" s="273" t="s">
        <v>728</v>
      </c>
      <c r="C419" s="247">
        <v>0</v>
      </c>
      <c r="D419" s="216">
        <v>0</v>
      </c>
      <c r="E419" s="189"/>
      <c r="F419" s="189"/>
    </row>
    <row r="420" ht="15" spans="1:6">
      <c r="A420" s="252" t="s">
        <v>729</v>
      </c>
      <c r="B420" s="273" t="s">
        <v>730</v>
      </c>
      <c r="C420" s="247">
        <v>0</v>
      </c>
      <c r="D420" s="216">
        <v>0</v>
      </c>
      <c r="E420" s="189"/>
      <c r="F420" s="189"/>
    </row>
    <row r="421" ht="15" spans="1:6">
      <c r="A421" s="252" t="s">
        <v>731</v>
      </c>
      <c r="B421" s="271" t="s">
        <v>732</v>
      </c>
      <c r="C421" s="247">
        <v>56</v>
      </c>
      <c r="D421" s="216">
        <v>56</v>
      </c>
      <c r="E421" s="189"/>
      <c r="F421" s="189"/>
    </row>
    <row r="422" ht="15" spans="1:6">
      <c r="A422" s="252" t="s">
        <v>733</v>
      </c>
      <c r="B422" s="272" t="s">
        <v>734</v>
      </c>
      <c r="C422" s="247">
        <v>0</v>
      </c>
      <c r="D422" s="216">
        <v>0</v>
      </c>
      <c r="E422" s="189"/>
      <c r="F422" s="189"/>
    </row>
    <row r="423" ht="15" spans="1:6">
      <c r="A423" s="252" t="s">
        <v>735</v>
      </c>
      <c r="B423" s="272" t="s">
        <v>736</v>
      </c>
      <c r="C423" s="247">
        <v>50</v>
      </c>
      <c r="D423" s="216">
        <v>50</v>
      </c>
      <c r="E423" s="189"/>
      <c r="F423" s="189"/>
    </row>
    <row r="424" ht="15" spans="1:6">
      <c r="A424" s="252" t="s">
        <v>737</v>
      </c>
      <c r="B424" s="272" t="s">
        <v>738</v>
      </c>
      <c r="C424" s="247">
        <v>0</v>
      </c>
      <c r="D424" s="216">
        <v>0</v>
      </c>
      <c r="E424" s="189"/>
      <c r="F424" s="189"/>
    </row>
    <row r="425" ht="15" spans="1:6">
      <c r="A425" s="252" t="s">
        <v>739</v>
      </c>
      <c r="B425" s="273" t="s">
        <v>740</v>
      </c>
      <c r="C425" s="247">
        <v>0</v>
      </c>
      <c r="D425" s="216">
        <v>0</v>
      </c>
      <c r="E425" s="189"/>
      <c r="F425" s="189"/>
    </row>
    <row r="426" ht="15" spans="1:6">
      <c r="A426" s="252" t="s">
        <v>741</v>
      </c>
      <c r="B426" s="273" t="s">
        <v>742</v>
      </c>
      <c r="C426" s="247">
        <v>6</v>
      </c>
      <c r="D426" s="216">
        <v>6</v>
      </c>
      <c r="E426" s="189"/>
      <c r="F426" s="189"/>
    </row>
    <row r="427" ht="15" spans="1:6">
      <c r="A427" s="252" t="s">
        <v>743</v>
      </c>
      <c r="B427" s="273" t="s">
        <v>744</v>
      </c>
      <c r="C427" s="247">
        <v>5</v>
      </c>
      <c r="D427" s="216">
        <v>5</v>
      </c>
      <c r="E427" s="189"/>
      <c r="F427" s="189"/>
    </row>
    <row r="428" ht="15" spans="1:6">
      <c r="A428" s="252" t="s">
        <v>745</v>
      </c>
      <c r="B428" s="272" t="s">
        <v>746</v>
      </c>
      <c r="C428" s="247">
        <v>0</v>
      </c>
      <c r="D428" s="216">
        <v>0</v>
      </c>
      <c r="E428" s="189"/>
      <c r="F428" s="189"/>
    </row>
    <row r="429" ht="15" spans="1:6">
      <c r="A429" s="252" t="s">
        <v>747</v>
      </c>
      <c r="B429" s="272" t="s">
        <v>748</v>
      </c>
      <c r="C429" s="247">
        <v>0</v>
      </c>
      <c r="D429" s="216">
        <v>0</v>
      </c>
      <c r="E429" s="189"/>
      <c r="F429" s="189"/>
    </row>
    <row r="430" ht="15" spans="1:6">
      <c r="A430" s="252" t="s">
        <v>749</v>
      </c>
      <c r="B430" s="272" t="s">
        <v>750</v>
      </c>
      <c r="C430" s="247">
        <v>5</v>
      </c>
      <c r="D430" s="216">
        <v>5</v>
      </c>
      <c r="E430" s="189"/>
      <c r="F430" s="189"/>
    </row>
    <row r="431" ht="15" spans="1:6">
      <c r="A431" s="252" t="s">
        <v>751</v>
      </c>
      <c r="B431" s="273" t="s">
        <v>752</v>
      </c>
      <c r="C431" s="247">
        <v>0</v>
      </c>
      <c r="D431" s="216">
        <v>0</v>
      </c>
      <c r="E431" s="189"/>
      <c r="F431" s="189"/>
    </row>
    <row r="432" ht="15" spans="1:6">
      <c r="A432" s="252" t="s">
        <v>753</v>
      </c>
      <c r="B432" s="273" t="s">
        <v>754</v>
      </c>
      <c r="C432" s="247">
        <v>0</v>
      </c>
      <c r="D432" s="216">
        <v>0</v>
      </c>
      <c r="E432" s="189"/>
      <c r="F432" s="189"/>
    </row>
    <row r="433" ht="15" spans="1:6">
      <c r="A433" s="252" t="s">
        <v>755</v>
      </c>
      <c r="B433" s="273" t="s">
        <v>756</v>
      </c>
      <c r="C433" s="247">
        <v>0</v>
      </c>
      <c r="D433" s="216">
        <v>0</v>
      </c>
      <c r="E433" s="189"/>
      <c r="F433" s="189"/>
    </row>
    <row r="434" ht="15" spans="1:6">
      <c r="A434" s="252" t="s">
        <v>757</v>
      </c>
      <c r="B434" s="271" t="s">
        <v>758</v>
      </c>
      <c r="C434" s="247">
        <v>0</v>
      </c>
      <c r="D434" s="216">
        <v>0</v>
      </c>
      <c r="E434" s="189"/>
      <c r="F434" s="189"/>
    </row>
    <row r="435" ht="15" spans="1:6">
      <c r="A435" s="252" t="s">
        <v>759</v>
      </c>
      <c r="B435" s="272" t="s">
        <v>760</v>
      </c>
      <c r="C435" s="247">
        <v>392</v>
      </c>
      <c r="D435" s="216">
        <v>392</v>
      </c>
      <c r="E435" s="189"/>
      <c r="F435" s="189"/>
    </row>
    <row r="436" ht="15" spans="1:6">
      <c r="A436" s="252" t="s">
        <v>761</v>
      </c>
      <c r="B436" s="277" t="s">
        <v>762</v>
      </c>
      <c r="C436" s="247">
        <v>312</v>
      </c>
      <c r="D436" s="216">
        <v>312</v>
      </c>
      <c r="E436" s="189"/>
      <c r="F436" s="189"/>
    </row>
    <row r="437" ht="15" spans="1:6">
      <c r="A437" s="252" t="s">
        <v>763</v>
      </c>
      <c r="B437" s="277" t="s">
        <v>764</v>
      </c>
      <c r="C437" s="247">
        <v>45</v>
      </c>
      <c r="D437" s="216">
        <v>45</v>
      </c>
      <c r="E437" s="189"/>
      <c r="F437" s="189"/>
    </row>
    <row r="438" ht="15" spans="1:6">
      <c r="A438" s="252" t="s">
        <v>765</v>
      </c>
      <c r="B438" s="278" t="s">
        <v>766</v>
      </c>
      <c r="C438" s="247">
        <v>35</v>
      </c>
      <c r="D438" s="216">
        <v>35</v>
      </c>
      <c r="E438" s="189"/>
      <c r="F438" s="189"/>
    </row>
    <row r="439" ht="15" spans="1:6">
      <c r="A439" s="252" t="s">
        <v>767</v>
      </c>
      <c r="B439" s="273" t="s">
        <v>768</v>
      </c>
      <c r="C439" s="247">
        <v>808</v>
      </c>
      <c r="D439" s="216">
        <v>808</v>
      </c>
      <c r="E439" s="189"/>
      <c r="F439" s="189"/>
    </row>
    <row r="440" ht="15" spans="1:6">
      <c r="A440" s="252" t="s">
        <v>769</v>
      </c>
      <c r="B440" s="273" t="s">
        <v>770</v>
      </c>
      <c r="C440" s="247">
        <v>360</v>
      </c>
      <c r="D440" s="216">
        <v>360</v>
      </c>
      <c r="E440" s="189"/>
      <c r="F440" s="189"/>
    </row>
    <row r="441" ht="15" spans="1:6">
      <c r="A441" s="252" t="s">
        <v>771</v>
      </c>
      <c r="B441" s="272" t="s">
        <v>772</v>
      </c>
      <c r="C441" s="247">
        <v>310</v>
      </c>
      <c r="D441" s="216">
        <v>310</v>
      </c>
      <c r="E441" s="189"/>
      <c r="F441" s="189"/>
    </row>
    <row r="442" ht="15" spans="1:6">
      <c r="A442" s="252" t="s">
        <v>773</v>
      </c>
      <c r="B442" s="272" t="s">
        <v>774</v>
      </c>
      <c r="C442" s="247">
        <v>80</v>
      </c>
      <c r="D442" s="216">
        <v>80</v>
      </c>
      <c r="E442" s="189"/>
      <c r="F442" s="189"/>
    </row>
    <row r="443" ht="15" spans="1:6">
      <c r="A443" s="252" t="s">
        <v>775</v>
      </c>
      <c r="B443" s="272" t="s">
        <v>776</v>
      </c>
      <c r="C443" s="247">
        <v>0</v>
      </c>
      <c r="D443" s="216">
        <v>0</v>
      </c>
      <c r="E443" s="189"/>
      <c r="F443" s="189"/>
    </row>
    <row r="444" ht="15" spans="1:6">
      <c r="A444" s="252" t="s">
        <v>777</v>
      </c>
      <c r="B444" s="272" t="s">
        <v>778</v>
      </c>
      <c r="C444" s="247">
        <v>58</v>
      </c>
      <c r="D444" s="216">
        <v>58</v>
      </c>
      <c r="E444" s="189"/>
      <c r="F444" s="189"/>
    </row>
    <row r="445" ht="15" spans="1:6">
      <c r="A445" s="252" t="s">
        <v>779</v>
      </c>
      <c r="B445" s="272" t="s">
        <v>780</v>
      </c>
      <c r="C445" s="247">
        <v>262</v>
      </c>
      <c r="D445" s="216">
        <v>262</v>
      </c>
      <c r="E445" s="189"/>
      <c r="F445" s="189"/>
    </row>
    <row r="446" ht="15" spans="1:6">
      <c r="A446" s="252" t="s">
        <v>781</v>
      </c>
      <c r="B446" s="273" t="s">
        <v>782</v>
      </c>
      <c r="C446" s="247">
        <v>0</v>
      </c>
      <c r="D446" s="216">
        <v>0</v>
      </c>
      <c r="E446" s="189"/>
      <c r="F446" s="189"/>
    </row>
    <row r="447" ht="15" spans="1:6">
      <c r="A447" s="252" t="s">
        <v>783</v>
      </c>
      <c r="B447" s="273" t="s">
        <v>784</v>
      </c>
      <c r="C447" s="247">
        <v>0</v>
      </c>
      <c r="D447" s="216">
        <v>0</v>
      </c>
      <c r="E447" s="189"/>
      <c r="F447" s="189"/>
    </row>
    <row r="448" ht="15" spans="1:6">
      <c r="A448" s="252" t="s">
        <v>785</v>
      </c>
      <c r="B448" s="273" t="s">
        <v>786</v>
      </c>
      <c r="C448" s="247">
        <v>0</v>
      </c>
      <c r="D448" s="216">
        <v>0</v>
      </c>
      <c r="E448" s="189"/>
      <c r="F448" s="189"/>
    </row>
    <row r="449" ht="15" spans="1:6">
      <c r="A449" s="252" t="s">
        <v>787</v>
      </c>
      <c r="B449" s="271" t="s">
        <v>788</v>
      </c>
      <c r="C449" s="247">
        <v>0</v>
      </c>
      <c r="D449" s="216">
        <v>0</v>
      </c>
      <c r="E449" s="189"/>
      <c r="F449" s="189"/>
    </row>
    <row r="450" ht="15" spans="1:6">
      <c r="A450" s="252" t="s">
        <v>789</v>
      </c>
      <c r="B450" s="272" t="s">
        <v>790</v>
      </c>
      <c r="C450" s="247">
        <v>72</v>
      </c>
      <c r="D450" s="216">
        <v>72</v>
      </c>
      <c r="E450" s="189"/>
      <c r="F450" s="189"/>
    </row>
    <row r="451" ht="15" spans="1:6">
      <c r="A451" s="252" t="s">
        <v>791</v>
      </c>
      <c r="B451" s="272" t="s">
        <v>792</v>
      </c>
      <c r="C451" s="247">
        <v>190</v>
      </c>
      <c r="D451" s="216">
        <v>190</v>
      </c>
      <c r="E451" s="189"/>
      <c r="F451" s="189"/>
    </row>
    <row r="452" ht="15" spans="1:6">
      <c r="A452" s="252" t="s">
        <v>793</v>
      </c>
      <c r="B452" s="272" t="s">
        <v>794</v>
      </c>
      <c r="C452" s="247">
        <v>10600</v>
      </c>
      <c r="D452" s="216">
        <v>10600</v>
      </c>
      <c r="E452" s="189"/>
      <c r="F452" s="189"/>
    </row>
    <row r="453" ht="15" spans="1:6">
      <c r="A453" s="252" t="s">
        <v>795</v>
      </c>
      <c r="B453" s="272" t="s">
        <v>796</v>
      </c>
      <c r="C453" s="247">
        <v>10600</v>
      </c>
      <c r="D453" s="216">
        <v>10600</v>
      </c>
      <c r="E453" s="189"/>
      <c r="F453" s="189"/>
    </row>
    <row r="454" ht="15" spans="1:6">
      <c r="A454" s="252" t="s">
        <v>797</v>
      </c>
      <c r="B454" s="271" t="s">
        <v>798</v>
      </c>
      <c r="C454" s="247">
        <v>8299</v>
      </c>
      <c r="D454" s="216">
        <v>8299</v>
      </c>
      <c r="E454" s="189"/>
      <c r="F454" s="189"/>
    </row>
    <row r="455" ht="15" spans="1:6">
      <c r="A455" s="252" t="s">
        <v>799</v>
      </c>
      <c r="B455" s="273" t="s">
        <v>800</v>
      </c>
      <c r="C455" s="247">
        <v>920</v>
      </c>
      <c r="D455" s="216">
        <v>920</v>
      </c>
      <c r="E455" s="189"/>
      <c r="F455" s="189"/>
    </row>
    <row r="456" ht="15" spans="1:6">
      <c r="A456" s="252" t="s">
        <v>801</v>
      </c>
      <c r="B456" s="272" t="s">
        <v>69</v>
      </c>
      <c r="C456" s="247">
        <v>390</v>
      </c>
      <c r="D456" s="216">
        <v>390</v>
      </c>
      <c r="E456" s="189"/>
      <c r="F456" s="189"/>
    </row>
    <row r="457" ht="15" spans="1:6">
      <c r="A457" s="252" t="s">
        <v>802</v>
      </c>
      <c r="B457" s="272" t="s">
        <v>71</v>
      </c>
      <c r="C457" s="247">
        <v>0</v>
      </c>
      <c r="D457" s="216">
        <v>0</v>
      </c>
      <c r="E457" s="189"/>
      <c r="F457" s="189"/>
    </row>
    <row r="458" ht="15" spans="1:6">
      <c r="A458" s="252" t="s">
        <v>803</v>
      </c>
      <c r="B458" s="272" t="s">
        <v>73</v>
      </c>
      <c r="C458" s="247">
        <v>0</v>
      </c>
      <c r="D458" s="216">
        <v>0</v>
      </c>
      <c r="E458" s="189"/>
      <c r="F458" s="189"/>
    </row>
    <row r="459" ht="15" spans="1:6">
      <c r="A459" s="252" t="s">
        <v>804</v>
      </c>
      <c r="B459" s="273" t="s">
        <v>805</v>
      </c>
      <c r="C459" s="247">
        <v>530</v>
      </c>
      <c r="D459" s="216">
        <v>530</v>
      </c>
      <c r="E459" s="189"/>
      <c r="F459" s="189"/>
    </row>
    <row r="460" ht="15" spans="1:6">
      <c r="A460" s="252" t="s">
        <v>806</v>
      </c>
      <c r="B460" s="272" t="s">
        <v>807</v>
      </c>
      <c r="C460" s="247">
        <v>0</v>
      </c>
      <c r="D460" s="216">
        <v>0</v>
      </c>
      <c r="E460" s="189"/>
      <c r="F460" s="189"/>
    </row>
    <row r="461" ht="15" spans="1:6">
      <c r="A461" s="252" t="s">
        <v>808</v>
      </c>
      <c r="B461" s="272" t="s">
        <v>809</v>
      </c>
      <c r="C461" s="247">
        <v>0</v>
      </c>
      <c r="D461" s="216">
        <v>0</v>
      </c>
      <c r="E461" s="189"/>
      <c r="F461" s="189"/>
    </row>
    <row r="462" ht="15" spans="1:6">
      <c r="A462" s="252" t="s">
        <v>810</v>
      </c>
      <c r="B462" s="271" t="s">
        <v>811</v>
      </c>
      <c r="C462" s="247">
        <v>0</v>
      </c>
      <c r="D462" s="216">
        <v>0</v>
      </c>
      <c r="E462" s="189"/>
      <c r="F462" s="189"/>
    </row>
    <row r="463" ht="15" spans="1:6">
      <c r="A463" s="252" t="s">
        <v>812</v>
      </c>
      <c r="B463" s="272" t="s">
        <v>813</v>
      </c>
      <c r="C463" s="247">
        <v>0</v>
      </c>
      <c r="D463" s="216">
        <v>0</v>
      </c>
      <c r="E463" s="189"/>
      <c r="F463" s="189"/>
    </row>
    <row r="464" ht="15" spans="1:6">
      <c r="A464" s="252" t="s">
        <v>814</v>
      </c>
      <c r="B464" s="272" t="s">
        <v>815</v>
      </c>
      <c r="C464" s="247">
        <v>0</v>
      </c>
      <c r="D464" s="216">
        <v>0</v>
      </c>
      <c r="E464" s="189"/>
      <c r="F464" s="189"/>
    </row>
    <row r="465" ht="15" spans="1:6">
      <c r="A465" s="252" t="s">
        <v>816</v>
      </c>
      <c r="B465" s="272" t="s">
        <v>817</v>
      </c>
      <c r="C465" s="247">
        <v>0</v>
      </c>
      <c r="D465" s="216">
        <v>0</v>
      </c>
      <c r="E465" s="189"/>
      <c r="F465" s="189"/>
    </row>
    <row r="466" ht="15" spans="1:6">
      <c r="A466" s="252" t="s">
        <v>818</v>
      </c>
      <c r="B466" s="273" t="s">
        <v>819</v>
      </c>
      <c r="C466" s="247">
        <v>0</v>
      </c>
      <c r="D466" s="216">
        <v>0</v>
      </c>
      <c r="E466" s="189"/>
      <c r="F466" s="189"/>
    </row>
    <row r="467" ht="15" spans="1:6">
      <c r="A467" s="252" t="s">
        <v>820</v>
      </c>
      <c r="B467" s="273" t="s">
        <v>821</v>
      </c>
      <c r="C467" s="247">
        <v>0</v>
      </c>
      <c r="D467" s="216">
        <v>0</v>
      </c>
      <c r="E467" s="189"/>
      <c r="F467" s="189"/>
    </row>
    <row r="468" ht="15" spans="1:6">
      <c r="A468" s="252" t="s">
        <v>822</v>
      </c>
      <c r="B468" s="273" t="s">
        <v>823</v>
      </c>
      <c r="C468" s="247">
        <v>0</v>
      </c>
      <c r="D468" s="216">
        <v>0</v>
      </c>
      <c r="E468" s="189"/>
      <c r="F468" s="189"/>
    </row>
    <row r="469" ht="15" spans="1:6">
      <c r="A469" s="252" t="s">
        <v>824</v>
      </c>
      <c r="B469" s="273" t="s">
        <v>825</v>
      </c>
      <c r="C469" s="247">
        <v>0</v>
      </c>
      <c r="D469" s="216">
        <v>0</v>
      </c>
      <c r="E469" s="189"/>
      <c r="F469" s="189"/>
    </row>
    <row r="470" ht="15" spans="1:6">
      <c r="A470" s="252" t="s">
        <v>826</v>
      </c>
      <c r="B470" s="272" t="s">
        <v>809</v>
      </c>
      <c r="C470" s="247">
        <v>0</v>
      </c>
      <c r="D470" s="216">
        <v>0</v>
      </c>
      <c r="E470" s="189"/>
      <c r="F470" s="189"/>
    </row>
    <row r="471" ht="15" spans="1:6">
      <c r="A471" s="252" t="s">
        <v>827</v>
      </c>
      <c r="B471" s="272" t="s">
        <v>828</v>
      </c>
      <c r="C471" s="247">
        <v>0</v>
      </c>
      <c r="D471" s="216">
        <v>0</v>
      </c>
      <c r="E471" s="189"/>
      <c r="F471" s="189"/>
    </row>
    <row r="472" ht="15" spans="1:6">
      <c r="A472" s="252" t="s">
        <v>829</v>
      </c>
      <c r="B472" s="272" t="s">
        <v>830</v>
      </c>
      <c r="C472" s="247">
        <v>0</v>
      </c>
      <c r="D472" s="216">
        <v>0</v>
      </c>
      <c r="E472" s="189"/>
      <c r="F472" s="189"/>
    </row>
    <row r="473" ht="15" spans="1:6">
      <c r="A473" s="252" t="s">
        <v>831</v>
      </c>
      <c r="B473" s="273" t="s">
        <v>832</v>
      </c>
      <c r="C473" s="247">
        <v>0</v>
      </c>
      <c r="D473" s="216">
        <v>0</v>
      </c>
      <c r="E473" s="189"/>
      <c r="F473" s="189"/>
    </row>
    <row r="474" ht="15" spans="1:6">
      <c r="A474" s="252" t="s">
        <v>833</v>
      </c>
      <c r="B474" s="273" t="s">
        <v>834</v>
      </c>
      <c r="C474" s="247">
        <v>0</v>
      </c>
      <c r="D474" s="216">
        <v>0</v>
      </c>
      <c r="E474" s="189"/>
      <c r="F474" s="189"/>
    </row>
    <row r="475" ht="15" spans="1:6">
      <c r="A475" s="252" t="s">
        <v>835</v>
      </c>
      <c r="B475" s="273" t="s">
        <v>836</v>
      </c>
      <c r="C475" s="247">
        <v>22</v>
      </c>
      <c r="D475" s="216">
        <v>22</v>
      </c>
      <c r="E475" s="189"/>
      <c r="F475" s="189"/>
    </row>
    <row r="476" ht="15" spans="1:6">
      <c r="A476" s="252" t="s">
        <v>837</v>
      </c>
      <c r="B476" s="271" t="s">
        <v>809</v>
      </c>
      <c r="C476" s="247">
        <v>0</v>
      </c>
      <c r="D476" s="216">
        <v>0</v>
      </c>
      <c r="E476" s="189"/>
      <c r="F476" s="189"/>
    </row>
    <row r="477" ht="15" spans="1:6">
      <c r="A477" s="252" t="s">
        <v>838</v>
      </c>
      <c r="B477" s="272" t="s">
        <v>839</v>
      </c>
      <c r="C477" s="247">
        <v>22</v>
      </c>
      <c r="D477" s="216">
        <v>22</v>
      </c>
      <c r="E477" s="189"/>
      <c r="F477" s="189"/>
    </row>
    <row r="478" ht="15" spans="1:6">
      <c r="A478" s="252" t="s">
        <v>840</v>
      </c>
      <c r="B478" s="272" t="s">
        <v>841</v>
      </c>
      <c r="C478" s="247">
        <v>0</v>
      </c>
      <c r="D478" s="216">
        <v>0</v>
      </c>
      <c r="E478" s="189"/>
      <c r="F478" s="189"/>
    </row>
    <row r="479" ht="15" spans="1:6">
      <c r="A479" s="252" t="s">
        <v>842</v>
      </c>
      <c r="B479" s="273" t="s">
        <v>843</v>
      </c>
      <c r="C479" s="247">
        <v>0</v>
      </c>
      <c r="D479" s="216">
        <v>0</v>
      </c>
      <c r="E479" s="189"/>
      <c r="F479" s="189"/>
    </row>
    <row r="480" ht="15" spans="1:6">
      <c r="A480" s="252" t="s">
        <v>844</v>
      </c>
      <c r="B480" s="273" t="s">
        <v>845</v>
      </c>
      <c r="C480" s="247">
        <v>78</v>
      </c>
      <c r="D480" s="216">
        <v>78</v>
      </c>
      <c r="E480" s="189"/>
      <c r="F480" s="189"/>
    </row>
    <row r="481" ht="15" spans="1:6">
      <c r="A481" s="252" t="s">
        <v>846</v>
      </c>
      <c r="B481" s="273" t="s">
        <v>809</v>
      </c>
      <c r="C481" s="247">
        <v>0</v>
      </c>
      <c r="D481" s="216">
        <v>0</v>
      </c>
      <c r="E481" s="189"/>
      <c r="F481" s="189"/>
    </row>
    <row r="482" ht="15" spans="1:6">
      <c r="A482" s="252" t="s">
        <v>847</v>
      </c>
      <c r="B482" s="272" t="s">
        <v>848</v>
      </c>
      <c r="C482" s="247">
        <v>0</v>
      </c>
      <c r="D482" s="216">
        <v>0</v>
      </c>
      <c r="E482" s="189"/>
      <c r="F482" s="189"/>
    </row>
    <row r="483" ht="15" spans="1:6">
      <c r="A483" s="252" t="s">
        <v>849</v>
      </c>
      <c r="B483" s="272" t="s">
        <v>850</v>
      </c>
      <c r="C483" s="247">
        <v>0</v>
      </c>
      <c r="D483" s="216">
        <v>0</v>
      </c>
      <c r="E483" s="189"/>
      <c r="F483" s="189"/>
    </row>
    <row r="484" ht="15" spans="1:6">
      <c r="A484" s="252" t="s">
        <v>851</v>
      </c>
      <c r="B484" s="272" t="s">
        <v>852</v>
      </c>
      <c r="C484" s="247">
        <v>78</v>
      </c>
      <c r="D484" s="216">
        <v>78</v>
      </c>
      <c r="E484" s="189"/>
      <c r="F484" s="189"/>
    </row>
    <row r="485" ht="15" spans="1:6">
      <c r="A485" s="252" t="s">
        <v>853</v>
      </c>
      <c r="B485" s="273" t="s">
        <v>854</v>
      </c>
      <c r="C485" s="247">
        <v>0</v>
      </c>
      <c r="D485" s="216">
        <v>0</v>
      </c>
      <c r="E485" s="189"/>
      <c r="F485" s="189"/>
    </row>
    <row r="486" ht="15" spans="1:6">
      <c r="A486" s="252" t="s">
        <v>855</v>
      </c>
      <c r="B486" s="273" t="s">
        <v>856</v>
      </c>
      <c r="C486" s="247">
        <v>0</v>
      </c>
      <c r="D486" s="216">
        <v>0</v>
      </c>
      <c r="E486" s="189"/>
      <c r="F486" s="189"/>
    </row>
    <row r="487" ht="15" spans="1:6">
      <c r="A487" s="252" t="s">
        <v>857</v>
      </c>
      <c r="B487" s="273" t="s">
        <v>858</v>
      </c>
      <c r="C487" s="247">
        <v>0</v>
      </c>
      <c r="D487" s="216">
        <v>0</v>
      </c>
      <c r="E487" s="189"/>
      <c r="F487" s="189"/>
    </row>
    <row r="488" ht="15" spans="1:6">
      <c r="A488" s="252" t="s">
        <v>859</v>
      </c>
      <c r="B488" s="273" t="s">
        <v>860</v>
      </c>
      <c r="C488" s="247">
        <v>0</v>
      </c>
      <c r="D488" s="216">
        <v>0</v>
      </c>
      <c r="E488" s="189"/>
      <c r="F488" s="189"/>
    </row>
    <row r="489" ht="15" spans="1:6">
      <c r="A489" s="252" t="s">
        <v>861</v>
      </c>
      <c r="B489" s="273" t="s">
        <v>862</v>
      </c>
      <c r="C489" s="247">
        <v>0</v>
      </c>
      <c r="D489" s="216">
        <v>0</v>
      </c>
      <c r="E489" s="189"/>
      <c r="F489" s="189"/>
    </row>
    <row r="490" ht="15" spans="1:6">
      <c r="A490" s="252" t="s">
        <v>863</v>
      </c>
      <c r="B490" s="272" t="s">
        <v>864</v>
      </c>
      <c r="C490" s="247">
        <v>97</v>
      </c>
      <c r="D490" s="216">
        <v>97</v>
      </c>
      <c r="E490" s="189"/>
      <c r="F490" s="189"/>
    </row>
    <row r="491" ht="15" spans="1:6">
      <c r="A491" s="252" t="s">
        <v>865</v>
      </c>
      <c r="B491" s="272" t="s">
        <v>809</v>
      </c>
      <c r="C491" s="247">
        <v>56</v>
      </c>
      <c r="D491" s="216">
        <v>56</v>
      </c>
      <c r="E491" s="189"/>
      <c r="F491" s="189"/>
    </row>
    <row r="492" ht="15" spans="1:6">
      <c r="A492" s="252" t="s">
        <v>866</v>
      </c>
      <c r="B492" s="273" t="s">
        <v>867</v>
      </c>
      <c r="C492" s="247">
        <v>2</v>
      </c>
      <c r="D492" s="216">
        <v>2</v>
      </c>
      <c r="E492" s="189"/>
      <c r="F492" s="189"/>
    </row>
    <row r="493" ht="15" spans="1:6">
      <c r="A493" s="252" t="s">
        <v>868</v>
      </c>
      <c r="B493" s="273" t="s">
        <v>869</v>
      </c>
      <c r="C493" s="247">
        <v>0</v>
      </c>
      <c r="D493" s="216">
        <v>0</v>
      </c>
      <c r="E493" s="189"/>
      <c r="F493" s="189"/>
    </row>
    <row r="494" ht="15" spans="1:6">
      <c r="A494" s="252" t="s">
        <v>870</v>
      </c>
      <c r="B494" s="273" t="s">
        <v>871</v>
      </c>
      <c r="C494" s="247">
        <v>0</v>
      </c>
      <c r="D494" s="216">
        <v>0</v>
      </c>
      <c r="E494" s="189"/>
      <c r="F494" s="189"/>
    </row>
    <row r="495" ht="15" spans="1:6">
      <c r="A495" s="252" t="s">
        <v>872</v>
      </c>
      <c r="B495" s="272" t="s">
        <v>873</v>
      </c>
      <c r="C495" s="247">
        <v>3</v>
      </c>
      <c r="D495" s="216">
        <v>3</v>
      </c>
      <c r="E495" s="189"/>
      <c r="F495" s="189"/>
    </row>
    <row r="496" ht="15" spans="1:6">
      <c r="A496" s="252" t="s">
        <v>874</v>
      </c>
      <c r="B496" s="272" t="s">
        <v>875</v>
      </c>
      <c r="C496" s="247">
        <v>36</v>
      </c>
      <c r="D496" s="216">
        <v>36</v>
      </c>
      <c r="E496" s="189"/>
      <c r="F496" s="189"/>
    </row>
    <row r="497" ht="15" spans="1:6">
      <c r="A497" s="252" t="s">
        <v>876</v>
      </c>
      <c r="B497" s="272" t="s">
        <v>877</v>
      </c>
      <c r="C497" s="247">
        <v>22</v>
      </c>
      <c r="D497" s="216">
        <v>22</v>
      </c>
      <c r="E497" s="189"/>
      <c r="F497" s="189"/>
    </row>
    <row r="498" ht="15" spans="1:6">
      <c r="A498" s="252" t="s">
        <v>878</v>
      </c>
      <c r="B498" s="273" t="s">
        <v>879</v>
      </c>
      <c r="C498" s="247">
        <v>0</v>
      </c>
      <c r="D498" s="216">
        <v>0</v>
      </c>
      <c r="E498" s="189"/>
      <c r="F498" s="189"/>
    </row>
    <row r="499" ht="15" spans="1:6">
      <c r="A499" s="252" t="s">
        <v>880</v>
      </c>
      <c r="B499" s="273" t="s">
        <v>881</v>
      </c>
      <c r="C499" s="247">
        <v>0</v>
      </c>
      <c r="D499" s="216">
        <v>0</v>
      </c>
      <c r="E499" s="189"/>
      <c r="F499" s="189"/>
    </row>
    <row r="500" ht="15" spans="1:6">
      <c r="A500" s="252" t="s">
        <v>882</v>
      </c>
      <c r="B500" s="273" t="s">
        <v>883</v>
      </c>
      <c r="C500" s="247">
        <v>22</v>
      </c>
      <c r="D500" s="216">
        <v>22</v>
      </c>
      <c r="E500" s="189"/>
      <c r="F500" s="189"/>
    </row>
    <row r="501" ht="15" spans="1:6">
      <c r="A501" s="252" t="s">
        <v>884</v>
      </c>
      <c r="B501" s="271" t="s">
        <v>885</v>
      </c>
      <c r="C501" s="247">
        <v>0</v>
      </c>
      <c r="D501" s="216">
        <v>0</v>
      </c>
      <c r="E501" s="189"/>
      <c r="F501" s="189"/>
    </row>
    <row r="502" ht="15" spans="1:6">
      <c r="A502" s="252" t="s">
        <v>886</v>
      </c>
      <c r="B502" s="273" t="s">
        <v>887</v>
      </c>
      <c r="C502" s="247">
        <v>0</v>
      </c>
      <c r="D502" s="216">
        <v>0</v>
      </c>
      <c r="E502" s="189"/>
      <c r="F502" s="189"/>
    </row>
    <row r="503" ht="15" spans="1:6">
      <c r="A503" s="252" t="s">
        <v>888</v>
      </c>
      <c r="B503" s="273" t="s">
        <v>889</v>
      </c>
      <c r="C503" s="247">
        <v>0</v>
      </c>
      <c r="D503" s="216">
        <v>0</v>
      </c>
      <c r="E503" s="189"/>
      <c r="F503" s="189"/>
    </row>
    <row r="504" ht="15" spans="1:6">
      <c r="A504" s="252" t="s">
        <v>890</v>
      </c>
      <c r="B504" s="273" t="s">
        <v>891</v>
      </c>
      <c r="C504" s="247">
        <v>0</v>
      </c>
      <c r="D504" s="216">
        <v>0</v>
      </c>
      <c r="E504" s="189"/>
      <c r="F504" s="189"/>
    </row>
    <row r="505" ht="15" spans="1:6">
      <c r="A505" s="252" t="s">
        <v>892</v>
      </c>
      <c r="B505" s="272" t="s">
        <v>893</v>
      </c>
      <c r="C505" s="247">
        <v>7160</v>
      </c>
      <c r="D505" s="216">
        <v>7160</v>
      </c>
      <c r="E505" s="189"/>
      <c r="F505" s="189"/>
    </row>
    <row r="506" ht="15" spans="1:6">
      <c r="A506" s="252" t="s">
        <v>894</v>
      </c>
      <c r="B506" s="272" t="s">
        <v>895</v>
      </c>
      <c r="C506" s="247">
        <v>1510</v>
      </c>
      <c r="D506" s="216">
        <v>1510</v>
      </c>
      <c r="E506" s="189"/>
      <c r="F506" s="189"/>
    </row>
    <row r="507" ht="15" spans="1:6">
      <c r="A507" s="252" t="s">
        <v>896</v>
      </c>
      <c r="B507" s="273" t="s">
        <v>897</v>
      </c>
      <c r="C507" s="247">
        <v>0</v>
      </c>
      <c r="D507" s="216">
        <v>0</v>
      </c>
      <c r="E507" s="189"/>
      <c r="F507" s="189"/>
    </row>
    <row r="508" ht="15" spans="1:6">
      <c r="A508" s="252" t="s">
        <v>898</v>
      </c>
      <c r="B508" s="273" t="s">
        <v>899</v>
      </c>
      <c r="C508" s="247">
        <v>0</v>
      </c>
      <c r="D508" s="216">
        <v>0</v>
      </c>
      <c r="E508" s="189"/>
      <c r="F508" s="189"/>
    </row>
    <row r="509" ht="15" spans="1:6">
      <c r="A509" s="252" t="s">
        <v>900</v>
      </c>
      <c r="B509" s="273" t="s">
        <v>901</v>
      </c>
      <c r="C509" s="247">
        <v>5650</v>
      </c>
      <c r="D509" s="216">
        <v>5650</v>
      </c>
      <c r="E509" s="189"/>
      <c r="F509" s="189"/>
    </row>
    <row r="510" ht="15" spans="1:6">
      <c r="A510" s="252" t="s">
        <v>902</v>
      </c>
      <c r="B510" s="271" t="s">
        <v>903</v>
      </c>
      <c r="C510" s="247">
        <v>6646</v>
      </c>
      <c r="D510" s="216">
        <v>6646</v>
      </c>
      <c r="E510" s="189"/>
      <c r="F510" s="189"/>
    </row>
    <row r="511" ht="15" spans="1:6">
      <c r="A511" s="252" t="s">
        <v>904</v>
      </c>
      <c r="B511" s="271" t="s">
        <v>905</v>
      </c>
      <c r="C511" s="247">
        <v>2524</v>
      </c>
      <c r="D511" s="216">
        <v>2524</v>
      </c>
      <c r="E511" s="189"/>
      <c r="F511" s="189"/>
    </row>
    <row r="512" ht="15" spans="1:6">
      <c r="A512" s="252" t="s">
        <v>906</v>
      </c>
      <c r="B512" s="271" t="s">
        <v>69</v>
      </c>
      <c r="C512" s="247">
        <v>630</v>
      </c>
      <c r="D512" s="216">
        <v>630</v>
      </c>
      <c r="E512" s="189"/>
      <c r="F512" s="189"/>
    </row>
    <row r="513" ht="15" spans="1:6">
      <c r="A513" s="252" t="s">
        <v>907</v>
      </c>
      <c r="B513" s="271" t="s">
        <v>71</v>
      </c>
      <c r="C513" s="247">
        <v>33</v>
      </c>
      <c r="D513" s="216">
        <v>33</v>
      </c>
      <c r="E513" s="189"/>
      <c r="F513" s="189"/>
    </row>
    <row r="514" ht="15" spans="1:6">
      <c r="A514" s="252" t="s">
        <v>908</v>
      </c>
      <c r="B514" s="271" t="s">
        <v>73</v>
      </c>
      <c r="C514" s="247">
        <v>0</v>
      </c>
      <c r="D514" s="216">
        <v>0</v>
      </c>
      <c r="E514" s="189"/>
      <c r="F514" s="189"/>
    </row>
    <row r="515" ht="15" spans="1:6">
      <c r="A515" s="252" t="s">
        <v>909</v>
      </c>
      <c r="B515" s="271" t="s">
        <v>910</v>
      </c>
      <c r="C515" s="247">
        <v>92</v>
      </c>
      <c r="D515" s="216">
        <v>92</v>
      </c>
      <c r="E515" s="189"/>
      <c r="F515" s="189"/>
    </row>
    <row r="516" ht="15" spans="1:6">
      <c r="A516" s="252" t="s">
        <v>911</v>
      </c>
      <c r="B516" s="271" t="s">
        <v>912</v>
      </c>
      <c r="C516" s="247">
        <v>130</v>
      </c>
      <c r="D516" s="216">
        <v>130</v>
      </c>
      <c r="E516" s="189"/>
      <c r="F516" s="189"/>
    </row>
    <row r="517" ht="15" spans="1:6">
      <c r="A517" s="252" t="s">
        <v>913</v>
      </c>
      <c r="B517" s="271" t="s">
        <v>914</v>
      </c>
      <c r="C517" s="247">
        <v>0</v>
      </c>
      <c r="D517" s="216">
        <v>0</v>
      </c>
      <c r="E517" s="189"/>
      <c r="F517" s="189"/>
    </row>
    <row r="518" ht="15" spans="1:6">
      <c r="A518" s="252" t="s">
        <v>915</v>
      </c>
      <c r="B518" s="271" t="s">
        <v>916</v>
      </c>
      <c r="C518" s="247">
        <v>0</v>
      </c>
      <c r="D518" s="216">
        <v>0</v>
      </c>
      <c r="E518" s="189"/>
      <c r="F518" s="189"/>
    </row>
    <row r="519" ht="15" spans="1:6">
      <c r="A519" s="252" t="s">
        <v>917</v>
      </c>
      <c r="B519" s="271" t="s">
        <v>918</v>
      </c>
      <c r="C519" s="247">
        <v>36</v>
      </c>
      <c r="D519" s="216">
        <v>36</v>
      </c>
      <c r="E519" s="189"/>
      <c r="F519" s="189"/>
    </row>
    <row r="520" ht="15" spans="1:6">
      <c r="A520" s="252" t="s">
        <v>919</v>
      </c>
      <c r="B520" s="271" t="s">
        <v>920</v>
      </c>
      <c r="C520" s="247">
        <v>45</v>
      </c>
      <c r="D520" s="216">
        <v>45</v>
      </c>
      <c r="E520" s="189"/>
      <c r="F520" s="189"/>
    </row>
    <row r="521" ht="15" spans="1:6">
      <c r="A521" s="252" t="s">
        <v>921</v>
      </c>
      <c r="B521" s="271" t="s">
        <v>922</v>
      </c>
      <c r="C521" s="247">
        <v>25</v>
      </c>
      <c r="D521" s="216">
        <v>25</v>
      </c>
      <c r="E521" s="189"/>
      <c r="F521" s="189"/>
    </row>
    <row r="522" ht="15" spans="1:6">
      <c r="A522" s="252" t="s">
        <v>923</v>
      </c>
      <c r="B522" s="271" t="s">
        <v>924</v>
      </c>
      <c r="C522" s="247">
        <v>190</v>
      </c>
      <c r="D522" s="216">
        <v>190</v>
      </c>
      <c r="E522" s="189"/>
      <c r="F522" s="189"/>
    </row>
    <row r="523" ht="15" spans="1:6">
      <c r="A523" s="252" t="s">
        <v>925</v>
      </c>
      <c r="B523" s="271" t="s">
        <v>926</v>
      </c>
      <c r="C523" s="247">
        <v>208</v>
      </c>
      <c r="D523" s="216">
        <v>208</v>
      </c>
      <c r="E523" s="189"/>
      <c r="F523" s="189"/>
    </row>
    <row r="524" ht="15" spans="1:6">
      <c r="A524" s="252" t="s">
        <v>927</v>
      </c>
      <c r="B524" s="271" t="s">
        <v>928</v>
      </c>
      <c r="C524" s="247">
        <v>325</v>
      </c>
      <c r="D524" s="216">
        <v>325</v>
      </c>
      <c r="E524" s="189"/>
      <c r="F524" s="189"/>
    </row>
    <row r="525" ht="15" spans="1:6">
      <c r="A525" s="252" t="s">
        <v>929</v>
      </c>
      <c r="B525" s="271" t="s">
        <v>930</v>
      </c>
      <c r="C525" s="247">
        <v>70</v>
      </c>
      <c r="D525" s="216">
        <v>70</v>
      </c>
      <c r="E525" s="189"/>
      <c r="F525" s="189"/>
    </row>
    <row r="526" ht="15" spans="1:6">
      <c r="A526" s="252" t="s">
        <v>931</v>
      </c>
      <c r="B526" s="271" t="s">
        <v>932</v>
      </c>
      <c r="C526" s="247">
        <v>740</v>
      </c>
      <c r="D526" s="216">
        <v>740</v>
      </c>
      <c r="E526" s="189"/>
      <c r="F526" s="189"/>
    </row>
    <row r="527" ht="15" spans="1:6">
      <c r="A527" s="252" t="s">
        <v>933</v>
      </c>
      <c r="B527" s="271" t="s">
        <v>934</v>
      </c>
      <c r="C527" s="247">
        <v>996</v>
      </c>
      <c r="D527" s="216">
        <v>996</v>
      </c>
      <c r="E527" s="189"/>
      <c r="F527" s="189"/>
    </row>
    <row r="528" ht="15" spans="1:6">
      <c r="A528" s="252" t="s">
        <v>935</v>
      </c>
      <c r="B528" s="271" t="s">
        <v>69</v>
      </c>
      <c r="C528" s="247">
        <v>476</v>
      </c>
      <c r="D528" s="216">
        <v>476</v>
      </c>
      <c r="E528" s="189"/>
      <c r="F528" s="189"/>
    </row>
    <row r="529" ht="15" spans="1:6">
      <c r="A529" s="252" t="s">
        <v>936</v>
      </c>
      <c r="B529" s="271" t="s">
        <v>71</v>
      </c>
      <c r="C529" s="247">
        <v>0</v>
      </c>
      <c r="D529" s="216">
        <v>0</v>
      </c>
      <c r="E529" s="189"/>
      <c r="F529" s="189"/>
    </row>
    <row r="530" ht="15" spans="1:6">
      <c r="A530" s="252" t="s">
        <v>937</v>
      </c>
      <c r="B530" s="271" t="s">
        <v>73</v>
      </c>
      <c r="C530" s="247">
        <v>0</v>
      </c>
      <c r="D530" s="216">
        <v>0</v>
      </c>
      <c r="E530" s="189"/>
      <c r="F530" s="189"/>
    </row>
    <row r="531" ht="15" spans="1:6">
      <c r="A531" s="252" t="s">
        <v>938</v>
      </c>
      <c r="B531" s="271" t="s">
        <v>939</v>
      </c>
      <c r="C531" s="247">
        <v>220</v>
      </c>
      <c r="D531" s="216">
        <v>220</v>
      </c>
      <c r="E531" s="189"/>
      <c r="F531" s="189"/>
    </row>
    <row r="532" ht="15" spans="1:6">
      <c r="A532" s="252" t="s">
        <v>940</v>
      </c>
      <c r="B532" s="271" t="s">
        <v>941</v>
      </c>
      <c r="C532" s="247">
        <v>30</v>
      </c>
      <c r="D532" s="216">
        <v>30</v>
      </c>
      <c r="E532" s="189"/>
      <c r="F532" s="189"/>
    </row>
    <row r="533" ht="15" spans="1:6">
      <c r="A533" s="252" t="s">
        <v>942</v>
      </c>
      <c r="B533" s="271" t="s">
        <v>943</v>
      </c>
      <c r="C533" s="247">
        <v>0</v>
      </c>
      <c r="D533" s="216">
        <v>0</v>
      </c>
      <c r="E533" s="189"/>
      <c r="F533" s="189"/>
    </row>
    <row r="534" ht="15" spans="1:6">
      <c r="A534" s="252" t="s">
        <v>944</v>
      </c>
      <c r="B534" s="271" t="s">
        <v>945</v>
      </c>
      <c r="C534" s="247">
        <v>270</v>
      </c>
      <c r="D534" s="216">
        <v>270</v>
      </c>
      <c r="E534" s="189"/>
      <c r="F534" s="189"/>
    </row>
    <row r="535" ht="15" spans="1:6">
      <c r="A535" s="252" t="s">
        <v>946</v>
      </c>
      <c r="B535" s="271" t="s">
        <v>947</v>
      </c>
      <c r="C535" s="247">
        <v>166</v>
      </c>
      <c r="D535" s="216">
        <v>166</v>
      </c>
      <c r="E535" s="189"/>
      <c r="F535" s="189"/>
    </row>
    <row r="536" ht="15" spans="1:6">
      <c r="A536" s="252" t="s">
        <v>948</v>
      </c>
      <c r="B536" s="271" t="s">
        <v>69</v>
      </c>
      <c r="C536" s="247">
        <v>0</v>
      </c>
      <c r="D536" s="216">
        <v>0</v>
      </c>
      <c r="E536" s="189"/>
      <c r="F536" s="189"/>
    </row>
    <row r="537" ht="15" spans="1:6">
      <c r="A537" s="252" t="s">
        <v>949</v>
      </c>
      <c r="B537" s="271" t="s">
        <v>71</v>
      </c>
      <c r="C537" s="247">
        <v>0</v>
      </c>
      <c r="D537" s="216">
        <v>0</v>
      </c>
      <c r="E537" s="189"/>
      <c r="F537" s="189"/>
    </row>
    <row r="538" ht="15" spans="1:6">
      <c r="A538" s="252" t="s">
        <v>950</v>
      </c>
      <c r="B538" s="271" t="s">
        <v>73</v>
      </c>
      <c r="C538" s="247">
        <v>0</v>
      </c>
      <c r="D538" s="216">
        <v>0</v>
      </c>
      <c r="E538" s="189"/>
      <c r="F538" s="189"/>
    </row>
    <row r="539" ht="15" spans="1:6">
      <c r="A539" s="252" t="s">
        <v>951</v>
      </c>
      <c r="B539" s="271" t="s">
        <v>952</v>
      </c>
      <c r="C539" s="247">
        <v>0</v>
      </c>
      <c r="D539" s="216">
        <v>0</v>
      </c>
      <c r="E539" s="189"/>
      <c r="F539" s="189"/>
    </row>
    <row r="540" ht="15" spans="1:6">
      <c r="A540" s="252" t="s">
        <v>953</v>
      </c>
      <c r="B540" s="271" t="s">
        <v>954</v>
      </c>
      <c r="C540" s="247">
        <v>12</v>
      </c>
      <c r="D540" s="216">
        <v>12</v>
      </c>
      <c r="E540" s="189"/>
      <c r="F540" s="189"/>
    </row>
    <row r="541" ht="15" spans="1:6">
      <c r="A541" s="252" t="s">
        <v>955</v>
      </c>
      <c r="B541" s="271" t="s">
        <v>956</v>
      </c>
      <c r="C541" s="247">
        <v>16</v>
      </c>
      <c r="D541" s="216">
        <v>16</v>
      </c>
      <c r="E541" s="189"/>
      <c r="F541" s="189"/>
    </row>
    <row r="542" ht="15" spans="1:6">
      <c r="A542" s="252" t="s">
        <v>957</v>
      </c>
      <c r="B542" s="271" t="s">
        <v>958</v>
      </c>
      <c r="C542" s="247">
        <v>55</v>
      </c>
      <c r="D542" s="216">
        <v>55</v>
      </c>
      <c r="E542" s="189"/>
      <c r="F542" s="189"/>
    </row>
    <row r="543" ht="15" spans="1:6">
      <c r="A543" s="252" t="s">
        <v>959</v>
      </c>
      <c r="B543" s="271" t="s">
        <v>960</v>
      </c>
      <c r="C543" s="247">
        <v>75</v>
      </c>
      <c r="D543" s="216">
        <v>75</v>
      </c>
      <c r="E543" s="189"/>
      <c r="F543" s="189"/>
    </row>
    <row r="544" ht="15" spans="1:6">
      <c r="A544" s="252" t="s">
        <v>961</v>
      </c>
      <c r="B544" s="271" t="s">
        <v>962</v>
      </c>
      <c r="C544" s="247">
        <v>0</v>
      </c>
      <c r="D544" s="216">
        <v>0</v>
      </c>
      <c r="E544" s="189"/>
      <c r="F544" s="189"/>
    </row>
    <row r="545" ht="15" spans="1:6">
      <c r="A545" s="252" t="s">
        <v>963</v>
      </c>
      <c r="B545" s="271" t="s">
        <v>964</v>
      </c>
      <c r="C545" s="247">
        <v>8</v>
      </c>
      <c r="D545" s="216">
        <v>8</v>
      </c>
      <c r="E545" s="189"/>
      <c r="F545" s="189"/>
    </row>
    <row r="546" ht="15" spans="1:6">
      <c r="A546" s="252" t="s">
        <v>965</v>
      </c>
      <c r="B546" s="271" t="s">
        <v>966</v>
      </c>
      <c r="C546" s="247">
        <v>789</v>
      </c>
      <c r="D546" s="216">
        <v>789</v>
      </c>
      <c r="E546" s="189"/>
      <c r="F546" s="189"/>
    </row>
    <row r="547" ht="15" spans="1:6">
      <c r="A547" s="252" t="s">
        <v>967</v>
      </c>
      <c r="B547" s="271" t="s">
        <v>69</v>
      </c>
      <c r="C547" s="247">
        <v>0</v>
      </c>
      <c r="D547" s="216">
        <v>0</v>
      </c>
      <c r="E547" s="189"/>
      <c r="F547" s="189"/>
    </row>
    <row r="548" ht="15" spans="1:6">
      <c r="A548" s="252" t="s">
        <v>968</v>
      </c>
      <c r="B548" s="271" t="s">
        <v>71</v>
      </c>
      <c r="C548" s="247">
        <v>0</v>
      </c>
      <c r="D548" s="216">
        <v>0</v>
      </c>
      <c r="E548" s="189"/>
      <c r="F548" s="189"/>
    </row>
    <row r="549" ht="15" spans="1:6">
      <c r="A549" s="252" t="s">
        <v>969</v>
      </c>
      <c r="B549" s="271" t="s">
        <v>73</v>
      </c>
      <c r="C549" s="247">
        <v>0</v>
      </c>
      <c r="D549" s="216">
        <v>0</v>
      </c>
      <c r="E549" s="189"/>
      <c r="F549" s="189"/>
    </row>
    <row r="550" ht="15" spans="1:6">
      <c r="A550" s="252" t="s">
        <v>970</v>
      </c>
      <c r="B550" s="271" t="s">
        <v>971</v>
      </c>
      <c r="C550" s="247">
        <v>0</v>
      </c>
      <c r="D550" s="216">
        <v>0</v>
      </c>
      <c r="E550" s="189"/>
      <c r="F550" s="189"/>
    </row>
    <row r="551" ht="15" spans="1:6">
      <c r="A551" s="252" t="s">
        <v>972</v>
      </c>
      <c r="B551" s="271" t="s">
        <v>973</v>
      </c>
      <c r="C551" s="247">
        <v>0</v>
      </c>
      <c r="D551" s="216">
        <v>0</v>
      </c>
      <c r="E551" s="189"/>
      <c r="F551" s="189"/>
    </row>
    <row r="552" ht="15" spans="1:6">
      <c r="A552" s="252" t="s">
        <v>974</v>
      </c>
      <c r="B552" s="271" t="s">
        <v>975</v>
      </c>
      <c r="C552" s="247">
        <v>0</v>
      </c>
      <c r="D552" s="216">
        <v>0</v>
      </c>
      <c r="E552" s="189"/>
      <c r="F552" s="189"/>
    </row>
    <row r="553" ht="15" spans="1:6">
      <c r="A553" s="252" t="s">
        <v>976</v>
      </c>
      <c r="B553" s="271" t="s">
        <v>977</v>
      </c>
      <c r="C553" s="247">
        <v>789</v>
      </c>
      <c r="D553" s="216">
        <v>789</v>
      </c>
      <c r="E553" s="189"/>
      <c r="F553" s="189"/>
    </row>
    <row r="554" ht="15" spans="1:6">
      <c r="A554" s="252" t="s">
        <v>978</v>
      </c>
      <c r="B554" s="271" t="s">
        <v>979</v>
      </c>
      <c r="C554" s="247">
        <v>0</v>
      </c>
      <c r="D554" s="216">
        <v>0</v>
      </c>
      <c r="E554" s="189"/>
      <c r="F554" s="189"/>
    </row>
    <row r="555" ht="15" spans="1:6">
      <c r="A555" s="252" t="s">
        <v>980</v>
      </c>
      <c r="B555" s="271" t="s">
        <v>981</v>
      </c>
      <c r="C555" s="247">
        <v>1181</v>
      </c>
      <c r="D555" s="216">
        <v>1181</v>
      </c>
      <c r="E555" s="189"/>
      <c r="F555" s="189"/>
    </row>
    <row r="556" ht="15" spans="1:6">
      <c r="A556" s="252" t="s">
        <v>982</v>
      </c>
      <c r="B556" s="271" t="s">
        <v>69</v>
      </c>
      <c r="C556" s="247">
        <v>655</v>
      </c>
      <c r="D556" s="216">
        <v>655</v>
      </c>
      <c r="E556" s="189"/>
      <c r="F556" s="189"/>
    </row>
    <row r="557" ht="15" spans="1:6">
      <c r="A557" s="252" t="s">
        <v>983</v>
      </c>
      <c r="B557" s="271" t="s">
        <v>71</v>
      </c>
      <c r="C557" s="247">
        <v>0</v>
      </c>
      <c r="D557" s="216">
        <v>0</v>
      </c>
      <c r="E557" s="189"/>
      <c r="F557" s="189"/>
    </row>
    <row r="558" ht="15" spans="1:6">
      <c r="A558" s="252" t="s">
        <v>984</v>
      </c>
      <c r="B558" s="271" t="s">
        <v>73</v>
      </c>
      <c r="C558" s="247">
        <v>0</v>
      </c>
      <c r="D558" s="216">
        <v>0</v>
      </c>
      <c r="E558" s="189"/>
      <c r="F558" s="189"/>
    </row>
    <row r="559" ht="15" spans="1:6">
      <c r="A559" s="252" t="s">
        <v>985</v>
      </c>
      <c r="B559" s="271" t="s">
        <v>986</v>
      </c>
      <c r="C559" s="247">
        <v>0</v>
      </c>
      <c r="D559" s="216">
        <v>0</v>
      </c>
      <c r="E559" s="189"/>
      <c r="F559" s="189"/>
    </row>
    <row r="560" ht="15" spans="1:6">
      <c r="A560" s="252" t="s">
        <v>987</v>
      </c>
      <c r="B560" s="271" t="s">
        <v>988</v>
      </c>
      <c r="C560" s="247">
        <v>0</v>
      </c>
      <c r="D560" s="216">
        <v>0</v>
      </c>
      <c r="E560" s="189"/>
      <c r="F560" s="189"/>
    </row>
    <row r="561" ht="15" spans="1:6">
      <c r="A561" s="252" t="s">
        <v>989</v>
      </c>
      <c r="B561" s="271" t="s">
        <v>990</v>
      </c>
      <c r="C561" s="247">
        <v>136</v>
      </c>
      <c r="D561" s="216">
        <v>136</v>
      </c>
      <c r="E561" s="189"/>
      <c r="F561" s="189"/>
    </row>
    <row r="562" ht="15" spans="1:6">
      <c r="A562" s="252" t="s">
        <v>991</v>
      </c>
      <c r="B562" s="271" t="s">
        <v>992</v>
      </c>
      <c r="C562" s="247">
        <v>390</v>
      </c>
      <c r="D562" s="216">
        <v>390</v>
      </c>
      <c r="E562" s="189"/>
      <c r="F562" s="189"/>
    </row>
    <row r="563" ht="15" spans="1:6">
      <c r="A563" s="252" t="s">
        <v>993</v>
      </c>
      <c r="B563" s="271" t="s">
        <v>994</v>
      </c>
      <c r="C563" s="247">
        <v>990</v>
      </c>
      <c r="D563" s="216">
        <v>990</v>
      </c>
      <c r="E563" s="280"/>
      <c r="F563" s="189"/>
    </row>
    <row r="564" ht="15" spans="1:6">
      <c r="A564" s="252" t="s">
        <v>995</v>
      </c>
      <c r="B564" s="278" t="s">
        <v>996</v>
      </c>
      <c r="C564" s="247">
        <v>0</v>
      </c>
      <c r="D564" s="216">
        <v>0</v>
      </c>
      <c r="E564" s="280"/>
      <c r="F564" s="189"/>
    </row>
    <row r="565" ht="15" spans="1:6">
      <c r="A565" s="252" t="s">
        <v>997</v>
      </c>
      <c r="B565" s="278" t="s">
        <v>998</v>
      </c>
      <c r="C565" s="247">
        <v>990</v>
      </c>
      <c r="D565" s="216">
        <v>990</v>
      </c>
      <c r="E565" s="280"/>
      <c r="F565" s="189"/>
    </row>
    <row r="566" ht="15" spans="1:6">
      <c r="A566" s="252" t="s">
        <v>999</v>
      </c>
      <c r="B566" s="271" t="s">
        <v>1000</v>
      </c>
      <c r="C566" s="247">
        <v>114006</v>
      </c>
      <c r="D566" s="216">
        <v>114006</v>
      </c>
      <c r="E566" s="189"/>
      <c r="F566" s="189"/>
    </row>
    <row r="567" ht="15" spans="1:6">
      <c r="A567" s="252" t="s">
        <v>1001</v>
      </c>
      <c r="B567" s="271" t="s">
        <v>1002</v>
      </c>
      <c r="C567" s="247">
        <v>2350</v>
      </c>
      <c r="D567" s="216">
        <v>2350</v>
      </c>
      <c r="E567" s="189"/>
      <c r="F567" s="189"/>
    </row>
    <row r="568" ht="15" spans="1:6">
      <c r="A568" s="252" t="s">
        <v>1003</v>
      </c>
      <c r="B568" s="271" t="s">
        <v>69</v>
      </c>
      <c r="C568" s="247">
        <v>650</v>
      </c>
      <c r="D568" s="216">
        <v>650</v>
      </c>
      <c r="E568" s="189"/>
      <c r="F568" s="189"/>
    </row>
    <row r="569" ht="15" spans="1:6">
      <c r="A569" s="252" t="s">
        <v>1004</v>
      </c>
      <c r="B569" s="271" t="s">
        <v>71</v>
      </c>
      <c r="C569" s="247">
        <v>0</v>
      </c>
      <c r="D569" s="216">
        <v>0</v>
      </c>
      <c r="E569" s="189"/>
      <c r="F569" s="189"/>
    </row>
    <row r="570" ht="15" spans="1:6">
      <c r="A570" s="252" t="s">
        <v>1005</v>
      </c>
      <c r="B570" s="271" t="s">
        <v>73</v>
      </c>
      <c r="C570" s="247">
        <v>0</v>
      </c>
      <c r="D570" s="216">
        <v>0</v>
      </c>
      <c r="E570" s="189"/>
      <c r="F570" s="189"/>
    </row>
    <row r="571" ht="15" spans="1:6">
      <c r="A571" s="252" t="s">
        <v>1006</v>
      </c>
      <c r="B571" s="271" t="s">
        <v>1007</v>
      </c>
      <c r="C571" s="247">
        <v>0</v>
      </c>
      <c r="D571" s="216">
        <v>0</v>
      </c>
      <c r="E571" s="280"/>
      <c r="F571" s="189"/>
    </row>
    <row r="572" ht="15" spans="1:6">
      <c r="A572" s="252" t="s">
        <v>1008</v>
      </c>
      <c r="B572" s="271" t="s">
        <v>1009</v>
      </c>
      <c r="C572" s="247">
        <v>145</v>
      </c>
      <c r="D572" s="216">
        <v>145</v>
      </c>
      <c r="E572" s="280"/>
      <c r="F572" s="189"/>
    </row>
    <row r="573" ht="15" spans="1:6">
      <c r="A573" s="252" t="s">
        <v>1010</v>
      </c>
      <c r="B573" s="271" t="s">
        <v>1011</v>
      </c>
      <c r="C573" s="247">
        <v>390</v>
      </c>
      <c r="D573" s="216">
        <v>390</v>
      </c>
      <c r="E573" s="280"/>
      <c r="F573" s="189"/>
    </row>
    <row r="574" ht="15" spans="1:6">
      <c r="A574" s="252" t="s">
        <v>1012</v>
      </c>
      <c r="B574" s="271" t="s">
        <v>1013</v>
      </c>
      <c r="C574" s="247">
        <v>0</v>
      </c>
      <c r="D574" s="216">
        <v>0</v>
      </c>
      <c r="E574" s="189"/>
      <c r="F574" s="189"/>
    </row>
    <row r="575" ht="15" spans="1:6">
      <c r="A575" s="252" t="s">
        <v>1014</v>
      </c>
      <c r="B575" s="271" t="s">
        <v>168</v>
      </c>
      <c r="C575" s="247">
        <v>0</v>
      </c>
      <c r="D575" s="216">
        <v>0</v>
      </c>
      <c r="E575" s="189"/>
      <c r="F575" s="189"/>
    </row>
    <row r="576" ht="15" spans="1:6">
      <c r="A576" s="252" t="s">
        <v>1015</v>
      </c>
      <c r="B576" s="271" t="s">
        <v>1016</v>
      </c>
      <c r="C576" s="247">
        <v>935</v>
      </c>
      <c r="D576" s="216">
        <v>935</v>
      </c>
      <c r="E576" s="189"/>
      <c r="F576" s="189"/>
    </row>
    <row r="577" ht="15" spans="1:6">
      <c r="A577" s="252" t="s">
        <v>1017</v>
      </c>
      <c r="B577" s="271" t="s">
        <v>1018</v>
      </c>
      <c r="C577" s="247">
        <v>0</v>
      </c>
      <c r="D577" s="216">
        <v>0</v>
      </c>
      <c r="E577" s="189"/>
      <c r="F577" s="189"/>
    </row>
    <row r="578" ht="15" spans="1:6">
      <c r="A578" s="252" t="s">
        <v>1019</v>
      </c>
      <c r="B578" s="271" t="s">
        <v>1020</v>
      </c>
      <c r="C578" s="247">
        <v>0</v>
      </c>
      <c r="D578" s="216">
        <v>0</v>
      </c>
      <c r="E578" s="189"/>
      <c r="F578" s="189"/>
    </row>
    <row r="579" ht="15" spans="1:6">
      <c r="A579" s="252" t="s">
        <v>1021</v>
      </c>
      <c r="B579" s="271" t="s">
        <v>1022</v>
      </c>
      <c r="C579" s="247">
        <v>0</v>
      </c>
      <c r="D579" s="216">
        <v>0</v>
      </c>
      <c r="E579" s="189"/>
      <c r="F579" s="189"/>
    </row>
    <row r="580" ht="15" spans="1:6">
      <c r="A580" s="252" t="s">
        <v>1023</v>
      </c>
      <c r="B580" s="271" t="s">
        <v>1024</v>
      </c>
      <c r="C580" s="247">
        <v>0</v>
      </c>
      <c r="D580" s="216">
        <v>0</v>
      </c>
      <c r="E580" s="189"/>
      <c r="F580" s="189"/>
    </row>
    <row r="581" ht="15" spans="1:6">
      <c r="A581" s="252" t="s">
        <v>1025</v>
      </c>
      <c r="B581" s="271" t="s">
        <v>1026</v>
      </c>
      <c r="C581" s="247">
        <v>0</v>
      </c>
      <c r="D581" s="216">
        <v>0</v>
      </c>
      <c r="E581" s="189"/>
      <c r="F581" s="189"/>
    </row>
    <row r="582" ht="15" spans="1:6">
      <c r="A582" s="252" t="s">
        <v>1027</v>
      </c>
      <c r="B582" s="271" t="s">
        <v>1028</v>
      </c>
      <c r="C582" s="247">
        <v>0</v>
      </c>
      <c r="D582" s="216">
        <v>0</v>
      </c>
      <c r="E582" s="189"/>
      <c r="F582" s="189"/>
    </row>
    <row r="583" ht="15" spans="1:6">
      <c r="A583" s="252" t="s">
        <v>1029</v>
      </c>
      <c r="B583" s="271" t="s">
        <v>1030</v>
      </c>
      <c r="C583" s="247">
        <v>0</v>
      </c>
      <c r="D583" s="216">
        <v>0</v>
      </c>
      <c r="E583" s="189"/>
      <c r="F583" s="189"/>
    </row>
    <row r="584" ht="15" spans="1:6">
      <c r="A584" s="252" t="s">
        <v>1031</v>
      </c>
      <c r="B584" s="271" t="s">
        <v>87</v>
      </c>
      <c r="C584" s="247">
        <v>0</v>
      </c>
      <c r="D584" s="216">
        <v>0</v>
      </c>
      <c r="E584" s="189"/>
      <c r="F584" s="189"/>
    </row>
    <row r="585" ht="15" spans="1:6">
      <c r="A585" s="252" t="s">
        <v>1032</v>
      </c>
      <c r="B585" s="271" t="s">
        <v>1033</v>
      </c>
      <c r="C585" s="247">
        <v>230</v>
      </c>
      <c r="D585" s="216">
        <v>230</v>
      </c>
      <c r="E585" s="189"/>
      <c r="F585" s="189"/>
    </row>
    <row r="586" ht="15" spans="1:6">
      <c r="A586" s="252" t="s">
        <v>1034</v>
      </c>
      <c r="B586" s="271" t="s">
        <v>1035</v>
      </c>
      <c r="C586" s="247">
        <v>1245</v>
      </c>
      <c r="D586" s="216">
        <v>1245</v>
      </c>
      <c r="E586" s="189"/>
      <c r="F586" s="189"/>
    </row>
    <row r="587" ht="15" spans="1:6">
      <c r="A587" s="252" t="s">
        <v>1036</v>
      </c>
      <c r="B587" s="271" t="s">
        <v>69</v>
      </c>
      <c r="C587" s="247">
        <v>875</v>
      </c>
      <c r="D587" s="216">
        <v>875</v>
      </c>
      <c r="E587" s="189"/>
      <c r="F587" s="189"/>
    </row>
    <row r="588" ht="15" spans="1:6">
      <c r="A588" s="252" t="s">
        <v>1037</v>
      </c>
      <c r="B588" s="271" t="s">
        <v>71</v>
      </c>
      <c r="C588" s="247">
        <v>25</v>
      </c>
      <c r="D588" s="216">
        <v>25</v>
      </c>
      <c r="E588" s="189"/>
      <c r="F588" s="189"/>
    </row>
    <row r="589" ht="15" spans="1:6">
      <c r="A589" s="252" t="s">
        <v>1038</v>
      </c>
      <c r="B589" s="271" t="s">
        <v>73</v>
      </c>
      <c r="C589" s="247">
        <v>0</v>
      </c>
      <c r="D589" s="216">
        <v>0</v>
      </c>
      <c r="E589" s="189"/>
      <c r="F589" s="189"/>
    </row>
    <row r="590" ht="15" spans="1:6">
      <c r="A590" s="252" t="s">
        <v>1039</v>
      </c>
      <c r="B590" s="271" t="s">
        <v>1040</v>
      </c>
      <c r="C590" s="247">
        <v>0</v>
      </c>
      <c r="D590" s="216">
        <v>0</v>
      </c>
      <c r="E590" s="189"/>
      <c r="F590" s="189"/>
    </row>
    <row r="591" ht="15" spans="1:6">
      <c r="A591" s="252" t="s">
        <v>1041</v>
      </c>
      <c r="B591" s="271" t="s">
        <v>1042</v>
      </c>
      <c r="C591" s="247">
        <v>0</v>
      </c>
      <c r="D591" s="216">
        <v>0</v>
      </c>
      <c r="E591" s="189"/>
      <c r="F591" s="189"/>
    </row>
    <row r="592" ht="15" spans="1:6">
      <c r="A592" s="252" t="s">
        <v>1043</v>
      </c>
      <c r="B592" s="271" t="s">
        <v>1044</v>
      </c>
      <c r="C592" s="247">
        <v>0</v>
      </c>
      <c r="D592" s="216">
        <v>0</v>
      </c>
      <c r="E592" s="189"/>
      <c r="F592" s="189"/>
    </row>
    <row r="593" ht="15" spans="1:6">
      <c r="A593" s="252" t="s">
        <v>1045</v>
      </c>
      <c r="B593" s="271" t="s">
        <v>1046</v>
      </c>
      <c r="C593" s="247">
        <v>345</v>
      </c>
      <c r="D593" s="216">
        <v>345</v>
      </c>
      <c r="E593" s="189"/>
      <c r="F593" s="189"/>
    </row>
    <row r="594" ht="15" spans="1:6">
      <c r="A594" s="252" t="s">
        <v>1047</v>
      </c>
      <c r="B594" s="271" t="s">
        <v>1048</v>
      </c>
      <c r="C594" s="247">
        <v>0</v>
      </c>
      <c r="D594" s="216">
        <v>0</v>
      </c>
      <c r="E594" s="189"/>
      <c r="F594" s="189"/>
    </row>
    <row r="595" ht="15" spans="1:6">
      <c r="A595" s="252" t="s">
        <v>1049</v>
      </c>
      <c r="B595" s="271" t="s">
        <v>1050</v>
      </c>
      <c r="C595" s="247">
        <v>0</v>
      </c>
      <c r="D595" s="216">
        <v>0</v>
      </c>
      <c r="E595" s="189"/>
      <c r="F595" s="189"/>
    </row>
    <row r="596" ht="15" spans="1:6">
      <c r="A596" s="252" t="s">
        <v>1051</v>
      </c>
      <c r="B596" s="271" t="s">
        <v>1052</v>
      </c>
      <c r="C596" s="247">
        <v>35912</v>
      </c>
      <c r="D596" s="216">
        <v>35912</v>
      </c>
      <c r="E596" s="189"/>
      <c r="F596" s="189"/>
    </row>
    <row r="597" ht="15" spans="1:6">
      <c r="A597" s="252" t="s">
        <v>1053</v>
      </c>
      <c r="B597" s="271" t="s">
        <v>1054</v>
      </c>
      <c r="C597" s="247">
        <v>2</v>
      </c>
      <c r="D597" s="216">
        <v>2</v>
      </c>
      <c r="E597" s="189"/>
      <c r="F597" s="189"/>
    </row>
    <row r="598" ht="15" spans="1:6">
      <c r="A598" s="252" t="s">
        <v>1055</v>
      </c>
      <c r="B598" s="271" t="s">
        <v>1056</v>
      </c>
      <c r="C598" s="247">
        <v>0</v>
      </c>
      <c r="D598" s="216">
        <v>0</v>
      </c>
      <c r="E598" s="189"/>
      <c r="F598" s="189"/>
    </row>
    <row r="599" ht="15" spans="1:6">
      <c r="A599" s="252" t="s">
        <v>1057</v>
      </c>
      <c r="B599" s="271" t="s">
        <v>1058</v>
      </c>
      <c r="C599" s="247">
        <v>0</v>
      </c>
      <c r="D599" s="216">
        <v>0</v>
      </c>
      <c r="E599" s="189"/>
      <c r="F599" s="189"/>
    </row>
    <row r="600" ht="15" spans="1:6">
      <c r="A600" s="252" t="s">
        <v>1059</v>
      </c>
      <c r="B600" s="271" t="s">
        <v>1060</v>
      </c>
      <c r="C600" s="247">
        <v>710</v>
      </c>
      <c r="D600" s="216">
        <v>710</v>
      </c>
      <c r="E600" s="189"/>
      <c r="F600" s="189"/>
    </row>
    <row r="601" ht="15" spans="1:6">
      <c r="A601" s="252" t="s">
        <v>1061</v>
      </c>
      <c r="B601" s="271" t="s">
        <v>1062</v>
      </c>
      <c r="C601" s="247">
        <v>1090</v>
      </c>
      <c r="D601" s="216">
        <v>1090</v>
      </c>
      <c r="E601" s="189"/>
      <c r="F601" s="189"/>
    </row>
    <row r="602" ht="15" spans="1:6">
      <c r="A602" s="252" t="s">
        <v>1063</v>
      </c>
      <c r="B602" s="271" t="s">
        <v>1064</v>
      </c>
      <c r="C602" s="247">
        <v>33500</v>
      </c>
      <c r="D602" s="216">
        <v>33500</v>
      </c>
      <c r="E602" s="189"/>
      <c r="F602" s="189"/>
    </row>
    <row r="603" ht="15" spans="1:6">
      <c r="A603" s="252" t="s">
        <v>1065</v>
      </c>
      <c r="B603" s="271" t="s">
        <v>1066</v>
      </c>
      <c r="C603" s="247">
        <v>0</v>
      </c>
      <c r="D603" s="216">
        <v>0</v>
      </c>
      <c r="E603" s="189"/>
      <c r="F603" s="189"/>
    </row>
    <row r="604" ht="15" spans="1:6">
      <c r="A604" s="252" t="s">
        <v>1067</v>
      </c>
      <c r="B604" s="271" t="s">
        <v>1068</v>
      </c>
      <c r="C604" s="247">
        <v>610</v>
      </c>
      <c r="D604" s="216">
        <v>610</v>
      </c>
      <c r="E604" s="189"/>
      <c r="F604" s="189"/>
    </row>
    <row r="605" ht="15" spans="1:6">
      <c r="A605" s="252" t="s">
        <v>1069</v>
      </c>
      <c r="B605" s="271" t="s">
        <v>1070</v>
      </c>
      <c r="C605" s="247">
        <v>0</v>
      </c>
      <c r="D605" s="216">
        <v>0</v>
      </c>
      <c r="E605" s="189"/>
      <c r="F605" s="189"/>
    </row>
    <row r="606" ht="15" spans="1:6">
      <c r="A606" s="252" t="s">
        <v>1071</v>
      </c>
      <c r="B606" s="271" t="s">
        <v>1072</v>
      </c>
      <c r="C606" s="247">
        <v>0</v>
      </c>
      <c r="D606" s="216">
        <v>0</v>
      </c>
      <c r="E606" s="189"/>
      <c r="F606" s="189"/>
    </row>
    <row r="607" ht="15" spans="1:6">
      <c r="A607" s="252" t="s">
        <v>1073</v>
      </c>
      <c r="B607" s="271" t="s">
        <v>1074</v>
      </c>
      <c r="C607" s="247">
        <v>0</v>
      </c>
      <c r="D607" s="216">
        <v>0</v>
      </c>
      <c r="E607" s="189"/>
      <c r="F607" s="189"/>
    </row>
    <row r="608" ht="15" spans="1:6">
      <c r="A608" s="252" t="s">
        <v>1075</v>
      </c>
      <c r="B608" s="271" t="s">
        <v>1076</v>
      </c>
      <c r="C608" s="247">
        <v>0</v>
      </c>
      <c r="D608" s="216">
        <v>0</v>
      </c>
      <c r="E608" s="189"/>
      <c r="F608" s="189"/>
    </row>
    <row r="609" ht="15" spans="1:6">
      <c r="A609" s="252" t="s">
        <v>1077</v>
      </c>
      <c r="B609" s="271" t="s">
        <v>1078</v>
      </c>
      <c r="C609" s="247">
        <v>2710</v>
      </c>
      <c r="D609" s="216">
        <v>2710</v>
      </c>
      <c r="E609" s="189"/>
      <c r="F609" s="189"/>
    </row>
    <row r="610" ht="15" spans="1:6">
      <c r="A610" s="252" t="s">
        <v>1079</v>
      </c>
      <c r="B610" s="271" t="s">
        <v>1080</v>
      </c>
      <c r="C610" s="247">
        <v>0</v>
      </c>
      <c r="D610" s="216">
        <v>0</v>
      </c>
      <c r="E610" s="189"/>
      <c r="F610" s="189"/>
    </row>
    <row r="611" ht="15" spans="1:6">
      <c r="A611" s="252" t="s">
        <v>1081</v>
      </c>
      <c r="B611" s="271" t="s">
        <v>1082</v>
      </c>
      <c r="C611" s="247">
        <v>0</v>
      </c>
      <c r="D611" s="216">
        <v>0</v>
      </c>
      <c r="E611" s="189"/>
      <c r="F611" s="189"/>
    </row>
    <row r="612" ht="15" spans="1:6">
      <c r="A612" s="252" t="s">
        <v>1083</v>
      </c>
      <c r="B612" s="271" t="s">
        <v>1084</v>
      </c>
      <c r="C612" s="247">
        <v>0</v>
      </c>
      <c r="D612" s="216">
        <v>0</v>
      </c>
      <c r="E612" s="189"/>
      <c r="F612" s="189"/>
    </row>
    <row r="613" ht="15" spans="1:6">
      <c r="A613" s="252" t="s">
        <v>1085</v>
      </c>
      <c r="B613" s="271" t="s">
        <v>1086</v>
      </c>
      <c r="C613" s="247">
        <v>0</v>
      </c>
      <c r="D613" s="216">
        <v>0</v>
      </c>
      <c r="E613" s="189"/>
      <c r="F613" s="189"/>
    </row>
    <row r="614" ht="15" spans="1:6">
      <c r="A614" s="252" t="s">
        <v>1087</v>
      </c>
      <c r="B614" s="278" t="s">
        <v>1088</v>
      </c>
      <c r="C614" s="247">
        <v>0</v>
      </c>
      <c r="D614" s="216">
        <v>0</v>
      </c>
      <c r="E614" s="189"/>
      <c r="F614" s="189"/>
    </row>
    <row r="615" ht="15" spans="1:6">
      <c r="A615" s="252" t="s">
        <v>1089</v>
      </c>
      <c r="B615" s="271" t="s">
        <v>1090</v>
      </c>
      <c r="C615" s="247">
        <v>0</v>
      </c>
      <c r="D615" s="216">
        <v>0</v>
      </c>
      <c r="E615" s="189"/>
      <c r="F615" s="189"/>
    </row>
    <row r="616" ht="15" spans="1:6">
      <c r="A616" s="252" t="s">
        <v>1091</v>
      </c>
      <c r="B616" s="271" t="s">
        <v>1092</v>
      </c>
      <c r="C616" s="247">
        <v>0</v>
      </c>
      <c r="D616" s="216">
        <v>0</v>
      </c>
      <c r="E616" s="189"/>
      <c r="F616" s="189"/>
    </row>
    <row r="617" ht="15" spans="1:6">
      <c r="A617" s="252" t="s">
        <v>1093</v>
      </c>
      <c r="B617" s="271" t="s">
        <v>1094</v>
      </c>
      <c r="C617" s="247">
        <v>0</v>
      </c>
      <c r="D617" s="216">
        <v>0</v>
      </c>
      <c r="E617" s="189"/>
      <c r="F617" s="189"/>
    </row>
    <row r="618" ht="15" spans="1:6">
      <c r="A618" s="252" t="s">
        <v>1095</v>
      </c>
      <c r="B618" s="271" t="s">
        <v>1096</v>
      </c>
      <c r="C618" s="247">
        <v>2710</v>
      </c>
      <c r="D618" s="216">
        <v>2710</v>
      </c>
      <c r="E618" s="280"/>
      <c r="F618" s="189"/>
    </row>
    <row r="619" ht="15" spans="1:6">
      <c r="A619" s="252" t="s">
        <v>1097</v>
      </c>
      <c r="B619" s="271" t="s">
        <v>1098</v>
      </c>
      <c r="C619" s="247">
        <v>9065</v>
      </c>
      <c r="D619" s="216">
        <v>9065</v>
      </c>
      <c r="E619" s="189"/>
      <c r="F619" s="189"/>
    </row>
    <row r="620" ht="15" spans="1:6">
      <c r="A620" s="252" t="s">
        <v>1099</v>
      </c>
      <c r="B620" s="271" t="s">
        <v>1100</v>
      </c>
      <c r="C620" s="247">
        <v>390</v>
      </c>
      <c r="D620" s="216">
        <v>390</v>
      </c>
      <c r="E620" s="189"/>
      <c r="F620" s="189"/>
    </row>
    <row r="621" ht="15" spans="1:6">
      <c r="A621" s="252" t="s">
        <v>1101</v>
      </c>
      <c r="B621" s="271" t="s">
        <v>1102</v>
      </c>
      <c r="C621" s="247">
        <v>5970</v>
      </c>
      <c r="D621" s="216">
        <v>5970</v>
      </c>
      <c r="E621" s="189"/>
      <c r="F621" s="189"/>
    </row>
    <row r="622" ht="15" spans="1:6">
      <c r="A622" s="252" t="s">
        <v>1103</v>
      </c>
      <c r="B622" s="271" t="s">
        <v>1104</v>
      </c>
      <c r="C622" s="247">
        <v>345</v>
      </c>
      <c r="D622" s="216">
        <v>345</v>
      </c>
      <c r="E622" s="189"/>
      <c r="F622" s="189"/>
    </row>
    <row r="623" ht="15" spans="1:6">
      <c r="A623" s="252" t="s">
        <v>1105</v>
      </c>
      <c r="B623" s="271" t="s">
        <v>1106</v>
      </c>
      <c r="C623" s="247">
        <v>1330</v>
      </c>
      <c r="D623" s="216">
        <v>1330</v>
      </c>
      <c r="E623" s="189"/>
      <c r="F623" s="189"/>
    </row>
    <row r="624" ht="15" spans="1:6">
      <c r="A624" s="252" t="s">
        <v>1107</v>
      </c>
      <c r="B624" s="271" t="s">
        <v>1108</v>
      </c>
      <c r="C624" s="247">
        <v>0</v>
      </c>
      <c r="D624" s="216">
        <v>0</v>
      </c>
      <c r="E624" s="189"/>
      <c r="F624" s="189"/>
    </row>
    <row r="625" ht="15" spans="1:6">
      <c r="A625" s="252" t="s">
        <v>1109</v>
      </c>
      <c r="B625" s="271" t="s">
        <v>1110</v>
      </c>
      <c r="C625" s="247">
        <v>50</v>
      </c>
      <c r="D625" s="216">
        <v>50</v>
      </c>
      <c r="E625" s="189"/>
      <c r="F625" s="189"/>
    </row>
    <row r="626" ht="15" spans="1:6">
      <c r="A626" s="252" t="s">
        <v>1111</v>
      </c>
      <c r="B626" s="271" t="s">
        <v>1112</v>
      </c>
      <c r="C626" s="247">
        <v>0</v>
      </c>
      <c r="D626" s="216">
        <v>0</v>
      </c>
      <c r="E626" s="189"/>
      <c r="F626" s="189"/>
    </row>
    <row r="627" ht="15" spans="1:6">
      <c r="A627" s="252" t="s">
        <v>1113</v>
      </c>
      <c r="B627" s="271" t="s">
        <v>1114</v>
      </c>
      <c r="C627" s="247">
        <v>980</v>
      </c>
      <c r="D627" s="216">
        <v>980</v>
      </c>
      <c r="E627" s="189"/>
      <c r="F627" s="189"/>
    </row>
    <row r="628" ht="15" spans="1:6">
      <c r="A628" s="252" t="s">
        <v>1115</v>
      </c>
      <c r="B628" s="258" t="s">
        <v>1116</v>
      </c>
      <c r="C628" s="247">
        <v>1563</v>
      </c>
      <c r="D628" s="216">
        <v>1563</v>
      </c>
      <c r="E628" s="189"/>
      <c r="F628" s="189"/>
    </row>
    <row r="629" ht="15" spans="1:6">
      <c r="A629" s="252" t="s">
        <v>1117</v>
      </c>
      <c r="B629" s="271" t="s">
        <v>1118</v>
      </c>
      <c r="C629" s="247">
        <v>110</v>
      </c>
      <c r="D629" s="216">
        <v>110</v>
      </c>
      <c r="E629" s="189"/>
      <c r="F629" s="189"/>
    </row>
    <row r="630" ht="15" spans="1:6">
      <c r="A630" s="252" t="s">
        <v>1119</v>
      </c>
      <c r="B630" s="271" t="s">
        <v>1120</v>
      </c>
      <c r="C630" s="247">
        <v>360</v>
      </c>
      <c r="D630" s="216">
        <v>360</v>
      </c>
      <c r="E630" s="189"/>
      <c r="F630" s="189"/>
    </row>
    <row r="631" ht="15" spans="1:6">
      <c r="A631" s="252" t="s">
        <v>1121</v>
      </c>
      <c r="B631" s="271" t="s">
        <v>1122</v>
      </c>
      <c r="C631" s="247">
        <v>18</v>
      </c>
      <c r="D631" s="216">
        <v>18</v>
      </c>
      <c r="E631" s="189"/>
      <c r="F631" s="189"/>
    </row>
    <row r="632" ht="15" spans="1:6">
      <c r="A632" s="252" t="s">
        <v>1123</v>
      </c>
      <c r="B632" s="271" t="s">
        <v>1124</v>
      </c>
      <c r="C632" s="247">
        <v>25</v>
      </c>
      <c r="D632" s="216">
        <v>25</v>
      </c>
      <c r="E632" s="189"/>
      <c r="F632" s="189"/>
    </row>
    <row r="633" ht="15" spans="1:6">
      <c r="A633" s="252" t="s">
        <v>1125</v>
      </c>
      <c r="B633" s="271" t="s">
        <v>1126</v>
      </c>
      <c r="C633" s="247">
        <v>185</v>
      </c>
      <c r="D633" s="216">
        <v>185</v>
      </c>
      <c r="E633" s="189"/>
      <c r="F633" s="189"/>
    </row>
    <row r="634" ht="15" spans="1:6">
      <c r="A634" s="252" t="s">
        <v>1127</v>
      </c>
      <c r="B634" s="271" t="s">
        <v>1128</v>
      </c>
      <c r="C634" s="247">
        <v>865</v>
      </c>
      <c r="D634" s="216">
        <v>865</v>
      </c>
      <c r="E634" s="189"/>
      <c r="F634" s="189"/>
    </row>
    <row r="635" ht="15" spans="1:6">
      <c r="A635" s="252" t="s">
        <v>1129</v>
      </c>
      <c r="B635" s="271" t="s">
        <v>1130</v>
      </c>
      <c r="C635" s="247">
        <v>3551</v>
      </c>
      <c r="D635" s="216">
        <v>3551</v>
      </c>
      <c r="E635" s="189"/>
      <c r="F635" s="189"/>
    </row>
    <row r="636" ht="15" spans="1:6">
      <c r="A636" s="252" t="s">
        <v>1131</v>
      </c>
      <c r="B636" s="271" t="s">
        <v>1132</v>
      </c>
      <c r="C636" s="247">
        <v>2150</v>
      </c>
      <c r="D636" s="216">
        <v>2150</v>
      </c>
      <c r="E636" s="189"/>
      <c r="F636" s="189"/>
    </row>
    <row r="637" ht="15" spans="1:6">
      <c r="A637" s="252" t="s">
        <v>1133</v>
      </c>
      <c r="B637" s="271" t="s">
        <v>1134</v>
      </c>
      <c r="C637" s="247">
        <v>290</v>
      </c>
      <c r="D637" s="216">
        <v>290</v>
      </c>
      <c r="E637" s="189"/>
      <c r="F637" s="189"/>
    </row>
    <row r="638" ht="15" spans="1:6">
      <c r="A638" s="252" t="s">
        <v>1135</v>
      </c>
      <c r="B638" s="271" t="s">
        <v>1136</v>
      </c>
      <c r="C638" s="247">
        <v>0</v>
      </c>
      <c r="D638" s="216">
        <v>0</v>
      </c>
      <c r="E638" s="189"/>
      <c r="F638" s="189"/>
    </row>
    <row r="639" ht="15" spans="1:6">
      <c r="A639" s="252" t="s">
        <v>1137</v>
      </c>
      <c r="B639" s="271" t="s">
        <v>1138</v>
      </c>
      <c r="C639" s="247">
        <v>320</v>
      </c>
      <c r="D639" s="216">
        <v>320</v>
      </c>
      <c r="E639" s="280"/>
      <c r="F639" s="189"/>
    </row>
    <row r="640" ht="15" spans="1:6">
      <c r="A640" s="252" t="s">
        <v>1139</v>
      </c>
      <c r="B640" s="271" t="s">
        <v>1140</v>
      </c>
      <c r="C640" s="247">
        <v>510</v>
      </c>
      <c r="D640" s="216">
        <v>510</v>
      </c>
      <c r="E640" s="280"/>
      <c r="F640" s="189"/>
    </row>
    <row r="641" ht="15" spans="1:6">
      <c r="A641" s="252" t="s">
        <v>1141</v>
      </c>
      <c r="B641" s="271" t="s">
        <v>1142</v>
      </c>
      <c r="C641" s="247">
        <v>6</v>
      </c>
      <c r="D641" s="216">
        <v>6</v>
      </c>
      <c r="E641" s="280"/>
      <c r="F641" s="189"/>
    </row>
    <row r="642" ht="15" spans="1:6">
      <c r="A642" s="252" t="s">
        <v>1143</v>
      </c>
      <c r="B642" s="271" t="s">
        <v>1144</v>
      </c>
      <c r="C642" s="247">
        <v>275</v>
      </c>
      <c r="D642" s="216">
        <v>275</v>
      </c>
      <c r="E642" s="189"/>
      <c r="F642" s="189"/>
    </row>
    <row r="643" ht="15" spans="1:6">
      <c r="A643" s="252" t="s">
        <v>1145</v>
      </c>
      <c r="B643" s="271" t="s">
        <v>1146</v>
      </c>
      <c r="C643" s="247">
        <v>5180</v>
      </c>
      <c r="D643" s="216">
        <v>5180</v>
      </c>
      <c r="E643" s="189"/>
      <c r="F643" s="189"/>
    </row>
    <row r="644" ht="15" spans="1:6">
      <c r="A644" s="252" t="s">
        <v>1147</v>
      </c>
      <c r="B644" s="271" t="s">
        <v>69</v>
      </c>
      <c r="C644" s="247">
        <v>210</v>
      </c>
      <c r="D644" s="216">
        <v>210</v>
      </c>
      <c r="E644" s="189"/>
      <c r="F644" s="189"/>
    </row>
    <row r="645" ht="15" spans="1:6">
      <c r="A645" s="252" t="s">
        <v>1148</v>
      </c>
      <c r="B645" s="271" t="s">
        <v>71</v>
      </c>
      <c r="C645" s="247">
        <v>0</v>
      </c>
      <c r="D645" s="216">
        <v>0</v>
      </c>
      <c r="E645" s="189"/>
      <c r="F645" s="189"/>
    </row>
    <row r="646" ht="15" spans="1:6">
      <c r="A646" s="252" t="s">
        <v>1149</v>
      </c>
      <c r="B646" s="271" t="s">
        <v>73</v>
      </c>
      <c r="C646" s="247">
        <v>0</v>
      </c>
      <c r="D646" s="216">
        <v>0</v>
      </c>
      <c r="E646" s="189"/>
      <c r="F646" s="189"/>
    </row>
    <row r="647" ht="15" spans="1:6">
      <c r="A647" s="252" t="s">
        <v>1150</v>
      </c>
      <c r="B647" s="271" t="s">
        <v>1151</v>
      </c>
      <c r="C647" s="247">
        <v>120</v>
      </c>
      <c r="D647" s="216">
        <v>120</v>
      </c>
      <c r="E647" s="189"/>
      <c r="F647" s="189"/>
    </row>
    <row r="648" ht="15" spans="1:6">
      <c r="A648" s="252" t="s">
        <v>1152</v>
      </c>
      <c r="B648" s="271" t="s">
        <v>1153</v>
      </c>
      <c r="C648" s="247">
        <v>470</v>
      </c>
      <c r="D648" s="216">
        <v>470</v>
      </c>
      <c r="E648" s="189"/>
      <c r="F648" s="189"/>
    </row>
    <row r="649" ht="15" spans="1:6">
      <c r="A649" s="252" t="s">
        <v>1154</v>
      </c>
      <c r="B649" s="271" t="s">
        <v>1155</v>
      </c>
      <c r="C649" s="247">
        <v>0</v>
      </c>
      <c r="D649" s="216">
        <v>0</v>
      </c>
      <c r="E649" s="189"/>
      <c r="F649" s="189"/>
    </row>
    <row r="650" ht="15" spans="1:6">
      <c r="A650" s="252" t="s">
        <v>1156</v>
      </c>
      <c r="B650" s="271" t="s">
        <v>1157</v>
      </c>
      <c r="C650" s="247">
        <v>4120</v>
      </c>
      <c r="D650" s="216">
        <v>4120</v>
      </c>
      <c r="E650" s="280"/>
      <c r="F650" s="189"/>
    </row>
    <row r="651" ht="15" spans="1:6">
      <c r="A651" s="252" t="s">
        <v>1158</v>
      </c>
      <c r="B651" s="271" t="s">
        <v>1159</v>
      </c>
      <c r="C651" s="247">
        <v>260</v>
      </c>
      <c r="D651" s="216">
        <v>260</v>
      </c>
      <c r="E651" s="280"/>
      <c r="F651" s="189"/>
    </row>
    <row r="652" ht="15" spans="1:6">
      <c r="A652" s="252" t="s">
        <v>1160</v>
      </c>
      <c r="B652" s="271" t="s">
        <v>1161</v>
      </c>
      <c r="C652" s="247">
        <v>0</v>
      </c>
      <c r="D652" s="216">
        <v>0</v>
      </c>
      <c r="E652" s="280"/>
      <c r="F652" s="189"/>
    </row>
    <row r="653" ht="15" spans="1:6">
      <c r="A653" s="252" t="s">
        <v>1162</v>
      </c>
      <c r="B653" s="271" t="s">
        <v>69</v>
      </c>
      <c r="C653" s="247">
        <v>0</v>
      </c>
      <c r="D653" s="216">
        <v>0</v>
      </c>
      <c r="E653" s="280"/>
      <c r="F653" s="189"/>
    </row>
    <row r="654" ht="15" spans="1:6">
      <c r="A654" s="252" t="s">
        <v>1163</v>
      </c>
      <c r="B654" s="271" t="s">
        <v>71</v>
      </c>
      <c r="C654" s="247">
        <v>0</v>
      </c>
      <c r="D654" s="216">
        <v>0</v>
      </c>
      <c r="E654" s="280"/>
      <c r="F654" s="189"/>
    </row>
    <row r="655" ht="15" spans="1:6">
      <c r="A655" s="252" t="s">
        <v>1164</v>
      </c>
      <c r="B655" s="271" t="s">
        <v>73</v>
      </c>
      <c r="C655" s="247">
        <v>0</v>
      </c>
      <c r="D655" s="216">
        <v>0</v>
      </c>
      <c r="E655" s="280"/>
      <c r="F655" s="189"/>
    </row>
    <row r="656" ht="15" spans="1:6">
      <c r="A656" s="252" t="s">
        <v>1165</v>
      </c>
      <c r="B656" s="271" t="s">
        <v>87</v>
      </c>
      <c r="C656" s="247">
        <v>0</v>
      </c>
      <c r="D656" s="216">
        <v>0</v>
      </c>
      <c r="E656" s="280"/>
      <c r="F656" s="189"/>
    </row>
    <row r="657" ht="15" spans="1:6">
      <c r="A657" s="252" t="s">
        <v>1166</v>
      </c>
      <c r="B657" s="271" t="s">
        <v>1167</v>
      </c>
      <c r="C657" s="247">
        <v>0</v>
      </c>
      <c r="D657" s="216">
        <v>0</v>
      </c>
      <c r="E657" s="280"/>
      <c r="F657" s="189"/>
    </row>
    <row r="658" ht="15" spans="1:6">
      <c r="A658" s="252" t="s">
        <v>1168</v>
      </c>
      <c r="B658" s="271" t="s">
        <v>1169</v>
      </c>
      <c r="C658" s="247">
        <v>12930</v>
      </c>
      <c r="D658" s="216">
        <v>12930</v>
      </c>
      <c r="E658" s="280"/>
      <c r="F658" s="189"/>
    </row>
    <row r="659" ht="15" spans="1:6">
      <c r="A659" s="252" t="s">
        <v>1170</v>
      </c>
      <c r="B659" s="271" t="s">
        <v>1171</v>
      </c>
      <c r="C659" s="247">
        <v>3080</v>
      </c>
      <c r="D659" s="216">
        <v>3080</v>
      </c>
      <c r="E659" s="189"/>
      <c r="F659" s="189"/>
    </row>
    <row r="660" ht="15" spans="1:6">
      <c r="A660" s="252" t="s">
        <v>1172</v>
      </c>
      <c r="B660" s="271" t="s">
        <v>1173</v>
      </c>
      <c r="C660" s="247">
        <v>9850</v>
      </c>
      <c r="D660" s="216">
        <v>9850</v>
      </c>
      <c r="E660" s="189"/>
      <c r="F660" s="189"/>
    </row>
    <row r="661" ht="15" spans="1:6">
      <c r="A661" s="252" t="s">
        <v>1174</v>
      </c>
      <c r="B661" s="271" t="s">
        <v>1175</v>
      </c>
      <c r="C661" s="247">
        <v>2000</v>
      </c>
      <c r="D661" s="216">
        <v>2000</v>
      </c>
      <c r="E661" s="189"/>
      <c r="F661" s="189"/>
    </row>
    <row r="662" ht="15" spans="1:6">
      <c r="A662" s="252" t="s">
        <v>1176</v>
      </c>
      <c r="B662" s="271" t="s">
        <v>1177</v>
      </c>
      <c r="C662" s="247">
        <v>1690</v>
      </c>
      <c r="D662" s="216">
        <v>1690</v>
      </c>
      <c r="E662" s="189"/>
      <c r="F662" s="189"/>
    </row>
    <row r="663" ht="15" spans="1:6">
      <c r="A663" s="252" t="s">
        <v>1178</v>
      </c>
      <c r="B663" s="271" t="s">
        <v>1179</v>
      </c>
      <c r="C663" s="247">
        <v>310</v>
      </c>
      <c r="D663" s="216">
        <v>310</v>
      </c>
      <c r="E663" s="189"/>
      <c r="F663" s="189"/>
    </row>
    <row r="664" ht="15" spans="1:6">
      <c r="A664" s="252" t="s">
        <v>1180</v>
      </c>
      <c r="B664" s="271" t="s">
        <v>1181</v>
      </c>
      <c r="C664" s="247">
        <v>4140</v>
      </c>
      <c r="D664" s="216">
        <v>4140</v>
      </c>
      <c r="E664" s="189"/>
      <c r="F664" s="189"/>
    </row>
    <row r="665" ht="15" spans="1:6">
      <c r="A665" s="252" t="s">
        <v>1182</v>
      </c>
      <c r="B665" s="271" t="s">
        <v>1183</v>
      </c>
      <c r="C665" s="247">
        <v>120</v>
      </c>
      <c r="D665" s="216">
        <v>120</v>
      </c>
      <c r="E665" s="189"/>
      <c r="F665" s="189"/>
    </row>
    <row r="666" ht="15" spans="1:6">
      <c r="A666" s="252" t="s">
        <v>1184</v>
      </c>
      <c r="B666" s="271" t="s">
        <v>1185</v>
      </c>
      <c r="C666" s="247">
        <v>4020</v>
      </c>
      <c r="D666" s="216">
        <v>4020</v>
      </c>
      <c r="E666" s="189"/>
      <c r="F666" s="189"/>
    </row>
    <row r="667" ht="15" spans="1:6">
      <c r="A667" s="252" t="s">
        <v>1186</v>
      </c>
      <c r="B667" s="271" t="s">
        <v>1187</v>
      </c>
      <c r="C667" s="247">
        <v>0</v>
      </c>
      <c r="D667" s="216">
        <v>0</v>
      </c>
      <c r="E667" s="189"/>
      <c r="F667" s="189"/>
    </row>
    <row r="668" ht="15" spans="1:6">
      <c r="A668" s="252" t="s">
        <v>1188</v>
      </c>
      <c r="B668" s="271" t="s">
        <v>1189</v>
      </c>
      <c r="C668" s="247">
        <v>0</v>
      </c>
      <c r="D668" s="216">
        <v>0</v>
      </c>
      <c r="E668" s="189"/>
      <c r="F668" s="189"/>
    </row>
    <row r="669" ht="15" spans="1:6">
      <c r="A669" s="252" t="s">
        <v>1190</v>
      </c>
      <c r="B669" s="271" t="s">
        <v>1191</v>
      </c>
      <c r="C669" s="247">
        <v>0</v>
      </c>
      <c r="D669" s="216">
        <v>0</v>
      </c>
      <c r="E669" s="189"/>
      <c r="F669" s="189"/>
    </row>
    <row r="670" ht="15" spans="1:6">
      <c r="A670" s="252" t="s">
        <v>1192</v>
      </c>
      <c r="B670" s="271" t="s">
        <v>1193</v>
      </c>
      <c r="C670" s="247">
        <v>33</v>
      </c>
      <c r="D670" s="216">
        <v>33</v>
      </c>
      <c r="E670" s="189"/>
      <c r="F670" s="189"/>
    </row>
    <row r="671" ht="15" spans="1:6">
      <c r="A671" s="252" t="s">
        <v>1194</v>
      </c>
      <c r="B671" s="271" t="s">
        <v>1195</v>
      </c>
      <c r="C671" s="247">
        <v>0</v>
      </c>
      <c r="D671" s="216">
        <v>0</v>
      </c>
      <c r="E671" s="189"/>
      <c r="F671" s="189"/>
    </row>
    <row r="672" ht="15" spans="1:6">
      <c r="A672" s="252" t="s">
        <v>1196</v>
      </c>
      <c r="B672" s="271" t="s">
        <v>1197</v>
      </c>
      <c r="C672" s="247">
        <v>33</v>
      </c>
      <c r="D672" s="216">
        <v>33</v>
      </c>
      <c r="E672" s="189"/>
      <c r="F672" s="189"/>
    </row>
    <row r="673" ht="15" spans="1:6">
      <c r="A673" s="252" t="s">
        <v>1198</v>
      </c>
      <c r="B673" s="271" t="s">
        <v>1199</v>
      </c>
      <c r="C673" s="247">
        <v>27200</v>
      </c>
      <c r="D673" s="216">
        <v>27200</v>
      </c>
      <c r="E673" s="189"/>
      <c r="F673" s="189"/>
    </row>
    <row r="674" ht="15" spans="1:6">
      <c r="A674" s="252" t="s">
        <v>1200</v>
      </c>
      <c r="B674" s="271" t="s">
        <v>1201</v>
      </c>
      <c r="C674" s="247">
        <v>0</v>
      </c>
      <c r="D674" s="216">
        <v>0</v>
      </c>
      <c r="E674" s="189"/>
      <c r="F674" s="189"/>
    </row>
    <row r="675" ht="15" spans="1:6">
      <c r="A675" s="252" t="s">
        <v>1202</v>
      </c>
      <c r="B675" s="271" t="s">
        <v>1203</v>
      </c>
      <c r="C675" s="247">
        <v>27200</v>
      </c>
      <c r="D675" s="216">
        <v>27200</v>
      </c>
      <c r="E675" s="189"/>
      <c r="F675" s="189"/>
    </row>
    <row r="676" ht="15" spans="1:6">
      <c r="A676" s="252" t="s">
        <v>1204</v>
      </c>
      <c r="B676" s="271" t="s">
        <v>1205</v>
      </c>
      <c r="C676" s="247">
        <v>0</v>
      </c>
      <c r="D676" s="216">
        <v>0</v>
      </c>
      <c r="E676" s="189"/>
      <c r="F676" s="189"/>
    </row>
    <row r="677" ht="15" spans="1:6">
      <c r="A677" s="252" t="s">
        <v>1206</v>
      </c>
      <c r="B677" s="271" t="s">
        <v>1207</v>
      </c>
      <c r="C677" s="247">
        <v>3220</v>
      </c>
      <c r="D677" s="216">
        <v>3220</v>
      </c>
      <c r="E677" s="189"/>
      <c r="F677" s="189"/>
    </row>
    <row r="678" ht="15" spans="1:6">
      <c r="A678" s="252" t="s">
        <v>1208</v>
      </c>
      <c r="B678" s="271" t="s">
        <v>1209</v>
      </c>
      <c r="C678" s="247">
        <v>445</v>
      </c>
      <c r="D678" s="216">
        <v>445</v>
      </c>
      <c r="E678" s="189"/>
      <c r="F678" s="189"/>
    </row>
    <row r="679" ht="15" spans="1:6">
      <c r="A679" s="252" t="s">
        <v>1210</v>
      </c>
      <c r="B679" s="271" t="s">
        <v>1211</v>
      </c>
      <c r="C679" s="247">
        <v>985</v>
      </c>
      <c r="D679" s="216">
        <v>985</v>
      </c>
      <c r="E679" s="189"/>
      <c r="F679" s="189"/>
    </row>
    <row r="680" ht="15" spans="1:6">
      <c r="A680" s="252" t="s">
        <v>1212</v>
      </c>
      <c r="B680" s="271" t="s">
        <v>1213</v>
      </c>
      <c r="C680" s="247">
        <v>1790</v>
      </c>
      <c r="D680" s="216">
        <v>1790</v>
      </c>
      <c r="E680" s="189"/>
      <c r="F680" s="189"/>
    </row>
    <row r="681" ht="15" spans="1:6">
      <c r="A681" s="252" t="s">
        <v>1214</v>
      </c>
      <c r="B681" s="281" t="s">
        <v>1215</v>
      </c>
      <c r="C681" s="247">
        <v>617</v>
      </c>
      <c r="D681" s="216">
        <v>617</v>
      </c>
      <c r="E681" s="189"/>
      <c r="F681" s="189"/>
    </row>
    <row r="682" ht="15" spans="1:6">
      <c r="A682" s="252" t="s">
        <v>1216</v>
      </c>
      <c r="B682" s="271" t="s">
        <v>69</v>
      </c>
      <c r="C682" s="247">
        <v>370</v>
      </c>
      <c r="D682" s="216">
        <v>370</v>
      </c>
      <c r="E682" s="189"/>
      <c r="F682" s="189"/>
    </row>
    <row r="683" ht="15" spans="1:6">
      <c r="A683" s="252" t="s">
        <v>1217</v>
      </c>
      <c r="B683" s="271" t="s">
        <v>71</v>
      </c>
      <c r="C683" s="247">
        <v>0</v>
      </c>
      <c r="D683" s="216">
        <v>0</v>
      </c>
      <c r="E683" s="189"/>
      <c r="F683" s="189"/>
    </row>
    <row r="684" ht="15" spans="1:6">
      <c r="A684" s="252" t="s">
        <v>1218</v>
      </c>
      <c r="B684" s="271" t="s">
        <v>73</v>
      </c>
      <c r="C684" s="247">
        <v>0</v>
      </c>
      <c r="D684" s="216">
        <v>0</v>
      </c>
      <c r="E684" s="189"/>
      <c r="F684" s="189"/>
    </row>
    <row r="685" ht="15" spans="1:6">
      <c r="A685" s="252" t="s">
        <v>1219</v>
      </c>
      <c r="B685" s="278" t="s">
        <v>1220</v>
      </c>
      <c r="C685" s="247">
        <v>37</v>
      </c>
      <c r="D685" s="216">
        <v>37</v>
      </c>
      <c r="E685" s="189"/>
      <c r="F685" s="189"/>
    </row>
    <row r="686" ht="15" spans="1:6">
      <c r="A686" s="252" t="s">
        <v>1221</v>
      </c>
      <c r="B686" s="278" t="s">
        <v>1222</v>
      </c>
      <c r="C686" s="247">
        <v>0</v>
      </c>
      <c r="D686" s="216">
        <v>0</v>
      </c>
      <c r="E686" s="189"/>
      <c r="F686" s="189"/>
    </row>
    <row r="687" ht="15" spans="1:6">
      <c r="A687" s="252" t="s">
        <v>1223</v>
      </c>
      <c r="B687" s="278" t="s">
        <v>168</v>
      </c>
      <c r="C687" s="247">
        <v>0</v>
      </c>
      <c r="D687" s="216">
        <v>0</v>
      </c>
      <c r="E687" s="189"/>
      <c r="F687" s="189"/>
    </row>
    <row r="688" ht="15" spans="1:6">
      <c r="A688" s="252" t="s">
        <v>1224</v>
      </c>
      <c r="B688" s="278" t="s">
        <v>87</v>
      </c>
      <c r="C688" s="247">
        <v>0</v>
      </c>
      <c r="D688" s="216">
        <v>0</v>
      </c>
      <c r="E688" s="189"/>
      <c r="F688" s="189"/>
    </row>
    <row r="689" ht="15" spans="1:6">
      <c r="A689" s="252" t="s">
        <v>1225</v>
      </c>
      <c r="B689" s="278" t="s">
        <v>1226</v>
      </c>
      <c r="C689" s="247">
        <v>210</v>
      </c>
      <c r="D689" s="216">
        <v>210</v>
      </c>
      <c r="E689" s="189"/>
      <c r="F689" s="189"/>
    </row>
    <row r="690" ht="15" spans="1:6">
      <c r="A690" s="252" t="s">
        <v>1227</v>
      </c>
      <c r="B690" s="278" t="s">
        <v>1228</v>
      </c>
      <c r="C690" s="247">
        <v>0</v>
      </c>
      <c r="D690" s="216">
        <v>0</v>
      </c>
      <c r="E690" s="189"/>
      <c r="F690" s="189"/>
    </row>
    <row r="691" ht="15" spans="1:6">
      <c r="A691" s="252" t="s">
        <v>1229</v>
      </c>
      <c r="B691" s="271" t="s">
        <v>1230</v>
      </c>
      <c r="C691" s="247">
        <v>0</v>
      </c>
      <c r="D691" s="216">
        <v>0</v>
      </c>
      <c r="E691" s="189"/>
      <c r="F691" s="189"/>
    </row>
    <row r="692" ht="15" spans="1:6">
      <c r="A692" s="252" t="s">
        <v>1231</v>
      </c>
      <c r="B692" s="271" t="s">
        <v>1232</v>
      </c>
      <c r="C692" s="247">
        <v>0</v>
      </c>
      <c r="D692" s="216">
        <v>0</v>
      </c>
      <c r="E692" s="189"/>
      <c r="F692" s="189"/>
    </row>
    <row r="693" ht="15" spans="1:6">
      <c r="A693" s="252" t="s">
        <v>1233</v>
      </c>
      <c r="B693" s="271" t="s">
        <v>1234</v>
      </c>
      <c r="C693" s="247">
        <v>2290</v>
      </c>
      <c r="D693" s="216">
        <v>2290</v>
      </c>
      <c r="E693" s="189"/>
      <c r="F693" s="189"/>
    </row>
    <row r="694" ht="15" spans="1:6">
      <c r="A694" s="252" t="s">
        <v>1235</v>
      </c>
      <c r="B694" s="271" t="s">
        <v>1236</v>
      </c>
      <c r="C694" s="247">
        <v>2290</v>
      </c>
      <c r="D694" s="216">
        <v>2290</v>
      </c>
      <c r="E694" s="189"/>
      <c r="F694" s="189"/>
    </row>
    <row r="695" ht="15" spans="1:6">
      <c r="A695" s="252" t="s">
        <v>1237</v>
      </c>
      <c r="B695" s="271" t="s">
        <v>1238</v>
      </c>
      <c r="C695" s="247">
        <v>44428</v>
      </c>
      <c r="D695" s="216">
        <v>44428</v>
      </c>
      <c r="E695" s="189"/>
      <c r="F695" s="189"/>
    </row>
    <row r="696" ht="15" spans="1:6">
      <c r="A696" s="252" t="s">
        <v>1239</v>
      </c>
      <c r="B696" s="271" t="s">
        <v>1240</v>
      </c>
      <c r="C696" s="247">
        <v>2045</v>
      </c>
      <c r="D696" s="216">
        <v>2045</v>
      </c>
      <c r="E696" s="189"/>
      <c r="F696" s="189"/>
    </row>
    <row r="697" ht="15" spans="1:6">
      <c r="A697" s="252" t="s">
        <v>1241</v>
      </c>
      <c r="B697" s="271" t="s">
        <v>69</v>
      </c>
      <c r="C697" s="247">
        <v>1120</v>
      </c>
      <c r="D697" s="216">
        <v>1120</v>
      </c>
      <c r="E697" s="189"/>
      <c r="F697" s="189"/>
    </row>
    <row r="698" ht="15" spans="1:6">
      <c r="A698" s="252" t="s">
        <v>1242</v>
      </c>
      <c r="B698" s="271" t="s">
        <v>71</v>
      </c>
      <c r="C698" s="247">
        <v>650</v>
      </c>
      <c r="D698" s="216">
        <v>650</v>
      </c>
      <c r="E698" s="189"/>
      <c r="F698" s="189"/>
    </row>
    <row r="699" ht="15" spans="1:6">
      <c r="A699" s="252" t="s">
        <v>1243</v>
      </c>
      <c r="B699" s="271" t="s">
        <v>73</v>
      </c>
      <c r="C699" s="247">
        <v>0</v>
      </c>
      <c r="D699" s="216">
        <v>0</v>
      </c>
      <c r="E699" s="189"/>
      <c r="F699" s="189"/>
    </row>
    <row r="700" ht="15" spans="1:6">
      <c r="A700" s="252" t="s">
        <v>1244</v>
      </c>
      <c r="B700" s="271" t="s">
        <v>1245</v>
      </c>
      <c r="C700" s="247">
        <v>275</v>
      </c>
      <c r="D700" s="216">
        <v>275</v>
      </c>
      <c r="E700" s="189"/>
      <c r="F700" s="189"/>
    </row>
    <row r="701" ht="15" spans="1:6">
      <c r="A701" s="252" t="s">
        <v>1246</v>
      </c>
      <c r="B701" s="271" t="s">
        <v>1247</v>
      </c>
      <c r="C701" s="247">
        <v>627</v>
      </c>
      <c r="D701" s="216">
        <v>627</v>
      </c>
      <c r="E701" s="189"/>
      <c r="F701" s="189"/>
    </row>
    <row r="702" ht="15" spans="1:6">
      <c r="A702" s="252" t="s">
        <v>1248</v>
      </c>
      <c r="B702" s="271" t="s">
        <v>1249</v>
      </c>
      <c r="C702" s="247">
        <v>41</v>
      </c>
      <c r="D702" s="216">
        <v>41</v>
      </c>
      <c r="E702" s="189"/>
      <c r="F702" s="189"/>
    </row>
    <row r="703" ht="15" spans="1:6">
      <c r="A703" s="252" t="s">
        <v>1250</v>
      </c>
      <c r="B703" s="271" t="s">
        <v>1251</v>
      </c>
      <c r="C703" s="247">
        <v>26</v>
      </c>
      <c r="D703" s="216">
        <v>26</v>
      </c>
      <c r="E703" s="189"/>
      <c r="F703" s="189"/>
    </row>
    <row r="704" ht="15" spans="1:6">
      <c r="A704" s="252" t="s">
        <v>1252</v>
      </c>
      <c r="B704" s="271" t="s">
        <v>1253</v>
      </c>
      <c r="C704" s="247">
        <v>0</v>
      </c>
      <c r="D704" s="216">
        <v>0</v>
      </c>
      <c r="E704" s="189"/>
      <c r="F704" s="189"/>
    </row>
    <row r="705" ht="15" spans="1:6">
      <c r="A705" s="252" t="s">
        <v>1254</v>
      </c>
      <c r="B705" s="271" t="s">
        <v>1255</v>
      </c>
      <c r="C705" s="247">
        <v>0</v>
      </c>
      <c r="D705" s="216">
        <v>0</v>
      </c>
      <c r="E705" s="189"/>
      <c r="F705" s="189"/>
    </row>
    <row r="706" ht="15" spans="1:6">
      <c r="A706" s="252" t="s">
        <v>1256</v>
      </c>
      <c r="B706" s="271" t="s">
        <v>1257</v>
      </c>
      <c r="C706" s="247">
        <v>0</v>
      </c>
      <c r="D706" s="216">
        <v>0</v>
      </c>
      <c r="E706" s="189"/>
      <c r="F706" s="189"/>
    </row>
    <row r="707" ht="15" spans="1:6">
      <c r="A707" s="252" t="s">
        <v>1258</v>
      </c>
      <c r="B707" s="271" t="s">
        <v>1259</v>
      </c>
      <c r="C707" s="247">
        <v>0</v>
      </c>
      <c r="D707" s="216">
        <v>0</v>
      </c>
      <c r="E707" s="189"/>
      <c r="F707" s="189"/>
    </row>
    <row r="708" ht="15" spans="1:6">
      <c r="A708" s="252" t="s">
        <v>1260</v>
      </c>
      <c r="B708" s="271" t="s">
        <v>1261</v>
      </c>
      <c r="C708" s="247">
        <v>0</v>
      </c>
      <c r="D708" s="216">
        <v>0</v>
      </c>
      <c r="E708" s="189"/>
      <c r="F708" s="189"/>
    </row>
    <row r="709" ht="15" spans="1:6">
      <c r="A709" s="252" t="s">
        <v>1262</v>
      </c>
      <c r="B709" s="271" t="s">
        <v>1263</v>
      </c>
      <c r="C709" s="247">
        <v>0</v>
      </c>
      <c r="D709" s="216">
        <v>0</v>
      </c>
      <c r="E709" s="189"/>
      <c r="F709" s="189"/>
    </row>
    <row r="710" ht="15" spans="1:6">
      <c r="A710" s="252" t="s">
        <v>1264</v>
      </c>
      <c r="B710" s="271" t="s">
        <v>1265</v>
      </c>
      <c r="C710" s="247">
        <v>0</v>
      </c>
      <c r="D710" s="216">
        <v>0</v>
      </c>
      <c r="E710" s="189"/>
      <c r="F710" s="189"/>
    </row>
    <row r="711" ht="15" spans="1:6">
      <c r="A711" s="252" t="s">
        <v>1266</v>
      </c>
      <c r="B711" s="271" t="s">
        <v>1267</v>
      </c>
      <c r="C711" s="247">
        <v>0</v>
      </c>
      <c r="D711" s="216">
        <v>0</v>
      </c>
      <c r="E711" s="280"/>
      <c r="F711" s="189"/>
    </row>
    <row r="712" ht="15" spans="1:6">
      <c r="A712" s="252" t="s">
        <v>1268</v>
      </c>
      <c r="B712" s="271" t="s">
        <v>1269</v>
      </c>
      <c r="C712" s="247">
        <v>0</v>
      </c>
      <c r="D712" s="216">
        <v>0</v>
      </c>
      <c r="E712" s="280"/>
      <c r="F712" s="189"/>
    </row>
    <row r="713" ht="15" spans="1:6">
      <c r="A713" s="252" t="s">
        <v>1270</v>
      </c>
      <c r="B713" s="271" t="s">
        <v>1271</v>
      </c>
      <c r="C713" s="282">
        <v>0</v>
      </c>
      <c r="D713" s="216">
        <v>0</v>
      </c>
      <c r="E713" s="280"/>
      <c r="F713" s="189"/>
    </row>
    <row r="714" ht="15" spans="1:6">
      <c r="A714" s="252" t="s">
        <v>1272</v>
      </c>
      <c r="B714" s="271" t="s">
        <v>1273</v>
      </c>
      <c r="C714" s="247">
        <v>0</v>
      </c>
      <c r="D714" s="216">
        <v>0</v>
      </c>
      <c r="E714" s="280"/>
      <c r="F714" s="189"/>
    </row>
    <row r="715" ht="15" spans="1:6">
      <c r="A715" s="252" t="s">
        <v>1274</v>
      </c>
      <c r="B715" s="271" t="s">
        <v>1275</v>
      </c>
      <c r="C715" s="247">
        <v>560</v>
      </c>
      <c r="D715" s="216">
        <v>560</v>
      </c>
      <c r="E715" s="280"/>
      <c r="F715" s="189"/>
    </row>
    <row r="716" ht="15" spans="1:6">
      <c r="A716" s="252" t="s">
        <v>1276</v>
      </c>
      <c r="B716" s="271" t="s">
        <v>1277</v>
      </c>
      <c r="C716" s="247">
        <v>5320</v>
      </c>
      <c r="D716" s="216">
        <v>5320</v>
      </c>
      <c r="E716" s="280"/>
      <c r="F716" s="189"/>
    </row>
    <row r="717" ht="15" spans="1:6">
      <c r="A717" s="252" t="s">
        <v>1278</v>
      </c>
      <c r="B717" s="271" t="s">
        <v>1279</v>
      </c>
      <c r="C717" s="247">
        <v>0</v>
      </c>
      <c r="D717" s="216">
        <v>0</v>
      </c>
      <c r="E717" s="280"/>
      <c r="F717" s="189"/>
    </row>
    <row r="718" ht="15" spans="1:6">
      <c r="A718" s="252" t="s">
        <v>1280</v>
      </c>
      <c r="B718" s="271" t="s">
        <v>1281</v>
      </c>
      <c r="C718" s="247">
        <v>0</v>
      </c>
      <c r="D718" s="216">
        <v>0</v>
      </c>
      <c r="E718" s="280"/>
      <c r="F718" s="189"/>
    </row>
    <row r="719" ht="15" spans="1:6">
      <c r="A719" s="252" t="s">
        <v>1282</v>
      </c>
      <c r="B719" s="271" t="s">
        <v>1283</v>
      </c>
      <c r="C719" s="247">
        <v>5320</v>
      </c>
      <c r="D719" s="216">
        <v>5320</v>
      </c>
      <c r="E719" s="280"/>
      <c r="F719" s="189"/>
    </row>
    <row r="720" ht="15" spans="1:6">
      <c r="A720" s="252" t="s">
        <v>1284</v>
      </c>
      <c r="B720" s="271" t="s">
        <v>1285</v>
      </c>
      <c r="C720" s="247">
        <v>17715</v>
      </c>
      <c r="D720" s="216">
        <v>17715</v>
      </c>
      <c r="E720" s="280"/>
      <c r="F720" s="189"/>
    </row>
    <row r="721" ht="15" spans="1:6">
      <c r="A721" s="252" t="s">
        <v>1286</v>
      </c>
      <c r="B721" s="271" t="s">
        <v>1287</v>
      </c>
      <c r="C721" s="247">
        <v>680</v>
      </c>
      <c r="D721" s="216">
        <v>680</v>
      </c>
      <c r="E721" s="280"/>
      <c r="F721" s="189"/>
    </row>
    <row r="722" ht="15" spans="1:6">
      <c r="A722" s="252" t="s">
        <v>1288</v>
      </c>
      <c r="B722" s="271" t="s">
        <v>1289</v>
      </c>
      <c r="C722" s="247">
        <v>0</v>
      </c>
      <c r="D722" s="216">
        <v>0</v>
      </c>
      <c r="E722" s="280"/>
      <c r="F722" s="189"/>
    </row>
    <row r="723" ht="15" spans="1:6">
      <c r="A723" s="252" t="s">
        <v>1290</v>
      </c>
      <c r="B723" s="271" t="s">
        <v>1291</v>
      </c>
      <c r="C723" s="247">
        <v>660</v>
      </c>
      <c r="D723" s="216">
        <v>660</v>
      </c>
      <c r="E723" s="280"/>
      <c r="F723" s="189"/>
    </row>
    <row r="724" ht="15" spans="1:6">
      <c r="A724" s="252" t="s">
        <v>1292</v>
      </c>
      <c r="B724" s="271" t="s">
        <v>1293</v>
      </c>
      <c r="C724" s="247">
        <v>0</v>
      </c>
      <c r="D724" s="216">
        <v>0</v>
      </c>
      <c r="E724" s="280"/>
      <c r="F724" s="189"/>
    </row>
    <row r="725" ht="15" spans="1:6">
      <c r="A725" s="252" t="s">
        <v>1294</v>
      </c>
      <c r="B725" s="271" t="s">
        <v>1295</v>
      </c>
      <c r="C725" s="247">
        <v>0</v>
      </c>
      <c r="D725" s="216">
        <v>0</v>
      </c>
      <c r="E725" s="280"/>
      <c r="F725" s="189"/>
    </row>
    <row r="726" ht="15" spans="1:6">
      <c r="A726" s="252" t="s">
        <v>1296</v>
      </c>
      <c r="B726" s="271" t="s">
        <v>1297</v>
      </c>
      <c r="C726" s="247">
        <v>0</v>
      </c>
      <c r="D726" s="216">
        <v>0</v>
      </c>
      <c r="E726" s="280"/>
      <c r="F726" s="189"/>
    </row>
    <row r="727" ht="15" spans="1:6">
      <c r="A727" s="252" t="s">
        <v>1298</v>
      </c>
      <c r="B727" s="271" t="s">
        <v>1299</v>
      </c>
      <c r="C727" s="247">
        <v>95</v>
      </c>
      <c r="D727" s="216">
        <v>95</v>
      </c>
      <c r="E727" s="280"/>
      <c r="F727" s="189"/>
    </row>
    <row r="728" ht="15" spans="1:6">
      <c r="A728" s="252" t="s">
        <v>1300</v>
      </c>
      <c r="B728" s="271" t="s">
        <v>1301</v>
      </c>
      <c r="C728" s="247">
        <v>8800</v>
      </c>
      <c r="D728" s="216">
        <v>8800</v>
      </c>
      <c r="E728" s="280"/>
      <c r="F728" s="189"/>
    </row>
    <row r="729" ht="15" spans="1:6">
      <c r="A729" s="252" t="s">
        <v>1302</v>
      </c>
      <c r="B729" s="271" t="s">
        <v>1303</v>
      </c>
      <c r="C729" s="247">
        <v>160</v>
      </c>
      <c r="D729" s="216">
        <v>160</v>
      </c>
      <c r="E729" s="280"/>
      <c r="F729" s="189"/>
    </row>
    <row r="730" ht="15" spans="1:6">
      <c r="A730" s="252" t="s">
        <v>1304</v>
      </c>
      <c r="B730" s="271" t="s">
        <v>1305</v>
      </c>
      <c r="C730" s="247">
        <v>6680</v>
      </c>
      <c r="D730" s="216">
        <v>6680</v>
      </c>
      <c r="E730" s="280"/>
      <c r="F730" s="189"/>
    </row>
    <row r="731" ht="15" spans="1:6">
      <c r="A731" s="252" t="s">
        <v>1306</v>
      </c>
      <c r="B731" s="271" t="s">
        <v>1307</v>
      </c>
      <c r="C731" s="247">
        <v>640</v>
      </c>
      <c r="D731" s="216">
        <v>640</v>
      </c>
      <c r="E731" s="189"/>
      <c r="F731" s="189"/>
    </row>
    <row r="732" ht="15" spans="1:6">
      <c r="A732" s="252" t="s">
        <v>1308</v>
      </c>
      <c r="B732" s="271" t="s">
        <v>1309</v>
      </c>
      <c r="C732" s="247">
        <v>2580</v>
      </c>
      <c r="D732" s="216">
        <v>2580</v>
      </c>
      <c r="E732" s="189"/>
      <c r="F732" s="189"/>
    </row>
    <row r="733" ht="15" spans="1:6">
      <c r="A733" s="252" t="s">
        <v>1310</v>
      </c>
      <c r="B733" s="278" t="s">
        <v>1311</v>
      </c>
      <c r="C733" s="247">
        <v>0</v>
      </c>
      <c r="D733" s="216">
        <v>0</v>
      </c>
      <c r="E733" s="189"/>
      <c r="F733" s="189"/>
    </row>
    <row r="734" ht="15" spans="1:6">
      <c r="A734" s="252" t="s">
        <v>1312</v>
      </c>
      <c r="B734" s="278" t="s">
        <v>1313</v>
      </c>
      <c r="C734" s="247">
        <v>2020</v>
      </c>
      <c r="D734" s="216">
        <v>2020</v>
      </c>
      <c r="E734" s="189"/>
      <c r="F734" s="189"/>
    </row>
    <row r="735" ht="15" spans="1:6">
      <c r="A735" s="252" t="s">
        <v>1314</v>
      </c>
      <c r="B735" s="278" t="s">
        <v>1315</v>
      </c>
      <c r="C735" s="247">
        <v>560</v>
      </c>
      <c r="D735" s="216">
        <v>560</v>
      </c>
      <c r="E735" s="189"/>
      <c r="F735" s="189"/>
    </row>
    <row r="736" ht="15" spans="1:6">
      <c r="A736" s="252" t="s">
        <v>1316</v>
      </c>
      <c r="B736" s="271" t="s">
        <v>1317</v>
      </c>
      <c r="C736" s="247">
        <v>5409</v>
      </c>
      <c r="D736" s="216">
        <v>5409</v>
      </c>
      <c r="E736" s="189"/>
      <c r="F736" s="189"/>
    </row>
    <row r="737" ht="15" spans="1:6">
      <c r="A737" s="252" t="s">
        <v>1318</v>
      </c>
      <c r="B737" s="271" t="s">
        <v>1319</v>
      </c>
      <c r="C737" s="247">
        <v>2100</v>
      </c>
      <c r="D737" s="216">
        <v>2100</v>
      </c>
      <c r="E737" s="189"/>
      <c r="F737" s="189"/>
    </row>
    <row r="738" ht="15" spans="1:6">
      <c r="A738" s="252" t="s">
        <v>1320</v>
      </c>
      <c r="B738" s="271" t="s">
        <v>1321</v>
      </c>
      <c r="C738" s="247">
        <v>3300</v>
      </c>
      <c r="D738" s="216">
        <v>3300</v>
      </c>
      <c r="E738" s="189"/>
      <c r="F738" s="189"/>
    </row>
    <row r="739" ht="15" spans="1:6">
      <c r="A739" s="252" t="s">
        <v>1322</v>
      </c>
      <c r="B739" s="271" t="s">
        <v>1323</v>
      </c>
      <c r="C739" s="247">
        <v>9</v>
      </c>
      <c r="D739" s="216">
        <v>9</v>
      </c>
      <c r="E739" s="189"/>
      <c r="F739" s="189"/>
    </row>
    <row r="740" ht="15" spans="1:6">
      <c r="A740" s="252" t="s">
        <v>1324</v>
      </c>
      <c r="B740" s="271" t="s">
        <v>1325</v>
      </c>
      <c r="C740" s="247">
        <v>0</v>
      </c>
      <c r="D740" s="216">
        <v>0</v>
      </c>
      <c r="E740" s="189"/>
      <c r="F740" s="189"/>
    </row>
    <row r="741" ht="15" spans="1:6">
      <c r="A741" s="252" t="s">
        <v>1326</v>
      </c>
      <c r="B741" s="271" t="s">
        <v>1327</v>
      </c>
      <c r="C741" s="247">
        <v>3872</v>
      </c>
      <c r="D741" s="216">
        <v>3872</v>
      </c>
      <c r="E741" s="189"/>
      <c r="F741" s="189"/>
    </row>
    <row r="742" ht="15" spans="1:6">
      <c r="A742" s="252" t="s">
        <v>1328</v>
      </c>
      <c r="B742" s="271" t="s">
        <v>1329</v>
      </c>
      <c r="C742" s="247">
        <v>410</v>
      </c>
      <c r="D742" s="216">
        <v>410</v>
      </c>
      <c r="E742" s="189"/>
      <c r="F742" s="189"/>
    </row>
    <row r="743" ht="15" spans="1:6">
      <c r="A743" s="252" t="s">
        <v>1330</v>
      </c>
      <c r="B743" s="271" t="s">
        <v>1331</v>
      </c>
      <c r="C743" s="247">
        <v>3460</v>
      </c>
      <c r="D743" s="216">
        <v>3460</v>
      </c>
      <c r="E743" s="189"/>
      <c r="F743" s="189"/>
    </row>
    <row r="744" ht="15" spans="1:6">
      <c r="A744" s="252" t="s">
        <v>1332</v>
      </c>
      <c r="B744" s="271" t="s">
        <v>1333</v>
      </c>
      <c r="C744" s="247">
        <v>2</v>
      </c>
      <c r="D744" s="216">
        <v>2</v>
      </c>
      <c r="E744" s="189"/>
      <c r="F744" s="189"/>
    </row>
    <row r="745" ht="15" spans="1:6">
      <c r="A745" s="252" t="s">
        <v>1334</v>
      </c>
      <c r="B745" s="271" t="s">
        <v>1335</v>
      </c>
      <c r="C745" s="247">
        <v>2502</v>
      </c>
      <c r="D745" s="216">
        <v>2502</v>
      </c>
      <c r="E745" s="189"/>
      <c r="F745" s="189"/>
    </row>
    <row r="746" ht="15" spans="1:6">
      <c r="A746" s="252" t="s">
        <v>1336</v>
      </c>
      <c r="B746" s="271" t="s">
        <v>1337</v>
      </c>
      <c r="C746" s="247">
        <v>2500</v>
      </c>
      <c r="D746" s="216">
        <v>2500</v>
      </c>
      <c r="E746" s="189"/>
      <c r="F746" s="189"/>
    </row>
    <row r="747" ht="15" spans="1:6">
      <c r="A747" s="252" t="s">
        <v>1338</v>
      </c>
      <c r="B747" s="271" t="s">
        <v>1339</v>
      </c>
      <c r="C747" s="247">
        <v>0</v>
      </c>
      <c r="D747" s="216">
        <v>0</v>
      </c>
      <c r="E747" s="189"/>
      <c r="F747" s="189"/>
    </row>
    <row r="748" ht="15" spans="1:6">
      <c r="A748" s="252" t="s">
        <v>1340</v>
      </c>
      <c r="B748" s="271" t="s">
        <v>1341</v>
      </c>
      <c r="C748" s="247">
        <v>2</v>
      </c>
      <c r="D748" s="216">
        <v>2</v>
      </c>
      <c r="E748" s="189"/>
      <c r="F748" s="189"/>
    </row>
    <row r="749" ht="15" spans="1:6">
      <c r="A749" s="252" t="s">
        <v>1342</v>
      </c>
      <c r="B749" s="271" t="s">
        <v>1343</v>
      </c>
      <c r="C749" s="247">
        <v>268</v>
      </c>
      <c r="D749" s="216">
        <v>268</v>
      </c>
      <c r="E749" s="189"/>
      <c r="F749" s="189"/>
    </row>
    <row r="750" ht="15" spans="1:6">
      <c r="A750" s="252" t="s">
        <v>1344</v>
      </c>
      <c r="B750" s="271" t="s">
        <v>1345</v>
      </c>
      <c r="C750" s="247">
        <v>230</v>
      </c>
      <c r="D750" s="216">
        <v>230</v>
      </c>
      <c r="E750" s="189"/>
      <c r="F750" s="189"/>
    </row>
    <row r="751" ht="15" spans="1:6">
      <c r="A751" s="252" t="s">
        <v>1346</v>
      </c>
      <c r="B751" s="271" t="s">
        <v>1347</v>
      </c>
      <c r="C751" s="247">
        <v>38</v>
      </c>
      <c r="D751" s="216">
        <v>38</v>
      </c>
      <c r="E751" s="189"/>
      <c r="F751" s="189"/>
    </row>
    <row r="752" ht="15" spans="1:6">
      <c r="A752" s="252" t="s">
        <v>1348</v>
      </c>
      <c r="B752" s="271" t="s">
        <v>1349</v>
      </c>
      <c r="C752" s="247">
        <v>1119</v>
      </c>
      <c r="D752" s="216">
        <v>1119</v>
      </c>
      <c r="E752" s="189"/>
      <c r="F752" s="189"/>
    </row>
    <row r="753" ht="15" spans="1:6">
      <c r="A753" s="252" t="s">
        <v>1350</v>
      </c>
      <c r="B753" s="271" t="s">
        <v>69</v>
      </c>
      <c r="C753" s="247">
        <v>1015</v>
      </c>
      <c r="D753" s="216">
        <v>1015</v>
      </c>
      <c r="E753" s="189"/>
      <c r="F753" s="189"/>
    </row>
    <row r="754" ht="15" spans="1:6">
      <c r="A754" s="252" t="s">
        <v>1351</v>
      </c>
      <c r="B754" s="271" t="s">
        <v>71</v>
      </c>
      <c r="C754" s="247">
        <v>0</v>
      </c>
      <c r="D754" s="216">
        <v>0</v>
      </c>
      <c r="E754" s="189"/>
      <c r="F754" s="189"/>
    </row>
    <row r="755" ht="15" spans="1:6">
      <c r="A755" s="252" t="s">
        <v>1352</v>
      </c>
      <c r="B755" s="271" t="s">
        <v>73</v>
      </c>
      <c r="C755" s="247">
        <v>0</v>
      </c>
      <c r="D755" s="216">
        <v>0</v>
      </c>
      <c r="E755" s="189"/>
      <c r="F755" s="189"/>
    </row>
    <row r="756" ht="15" spans="1:6">
      <c r="A756" s="391" t="s">
        <v>1353</v>
      </c>
      <c r="B756" s="271" t="s">
        <v>168</v>
      </c>
      <c r="C756" s="247">
        <v>0</v>
      </c>
      <c r="D756" s="216">
        <v>0</v>
      </c>
      <c r="E756" s="189"/>
      <c r="F756" s="189"/>
    </row>
    <row r="757" ht="15" spans="1:6">
      <c r="A757" s="391" t="s">
        <v>1354</v>
      </c>
      <c r="B757" s="271" t="s">
        <v>1355</v>
      </c>
      <c r="C757" s="247">
        <v>44</v>
      </c>
      <c r="D757" s="216">
        <v>44</v>
      </c>
      <c r="E757" s="189"/>
      <c r="F757" s="189"/>
    </row>
    <row r="758" ht="15" spans="1:6">
      <c r="A758" s="391" t="s">
        <v>1356</v>
      </c>
      <c r="B758" s="271" t="s">
        <v>1357</v>
      </c>
      <c r="C758" s="247">
        <v>25</v>
      </c>
      <c r="D758" s="216">
        <v>25</v>
      </c>
      <c r="E758" s="189"/>
      <c r="F758" s="189"/>
    </row>
    <row r="759" ht="15" spans="1:6">
      <c r="A759" s="391" t="s">
        <v>1358</v>
      </c>
      <c r="B759" s="271" t="s">
        <v>87</v>
      </c>
      <c r="C759" s="247">
        <v>0</v>
      </c>
      <c r="D759" s="216">
        <v>0</v>
      </c>
      <c r="E759" s="189"/>
      <c r="F759" s="189"/>
    </row>
    <row r="760" ht="15" spans="1:6">
      <c r="A760" s="391" t="s">
        <v>1359</v>
      </c>
      <c r="B760" s="271" t="s">
        <v>1360</v>
      </c>
      <c r="C760" s="247">
        <v>35</v>
      </c>
      <c r="D760" s="216">
        <v>35</v>
      </c>
      <c r="E760" s="189"/>
      <c r="F760" s="189"/>
    </row>
    <row r="761" ht="15" spans="1:6">
      <c r="A761" s="391" t="s">
        <v>1361</v>
      </c>
      <c r="B761" s="279" t="s">
        <v>1362</v>
      </c>
      <c r="C761" s="247">
        <v>141</v>
      </c>
      <c r="D761" s="216">
        <v>141</v>
      </c>
      <c r="E761" s="189"/>
      <c r="F761" s="189"/>
    </row>
    <row r="762" ht="15" spans="1:6">
      <c r="A762" s="391" t="s">
        <v>1363</v>
      </c>
      <c r="B762" s="278" t="s">
        <v>69</v>
      </c>
      <c r="C762" s="247">
        <v>0</v>
      </c>
      <c r="D762" s="216">
        <v>0</v>
      </c>
      <c r="E762" s="189"/>
      <c r="F762" s="189"/>
    </row>
    <row r="763" ht="15" spans="1:6">
      <c r="A763" s="391" t="s">
        <v>1364</v>
      </c>
      <c r="B763" s="278" t="s">
        <v>71</v>
      </c>
      <c r="C763" s="247">
        <v>0</v>
      </c>
      <c r="D763" s="216">
        <v>0</v>
      </c>
      <c r="E763" s="189"/>
      <c r="F763" s="189"/>
    </row>
    <row r="764" ht="15" spans="1:6">
      <c r="A764" s="391" t="s">
        <v>1365</v>
      </c>
      <c r="B764" s="278" t="s">
        <v>73</v>
      </c>
      <c r="C764" s="247">
        <v>0</v>
      </c>
      <c r="D764" s="216">
        <v>0</v>
      </c>
      <c r="E764" s="189"/>
      <c r="F764" s="189"/>
    </row>
    <row r="765" ht="15" spans="1:6">
      <c r="A765" s="391" t="s">
        <v>1366</v>
      </c>
      <c r="B765" s="278" t="s">
        <v>1367</v>
      </c>
      <c r="C765" s="247">
        <v>140</v>
      </c>
      <c r="D765" s="216">
        <v>140</v>
      </c>
      <c r="E765" s="189"/>
      <c r="F765" s="189"/>
    </row>
    <row r="766" ht="15" spans="1:6">
      <c r="A766" s="252" t="s">
        <v>1368</v>
      </c>
      <c r="B766" s="278" t="s">
        <v>87</v>
      </c>
      <c r="C766" s="247">
        <v>0</v>
      </c>
      <c r="D766" s="216">
        <v>0</v>
      </c>
      <c r="E766" s="189"/>
      <c r="F766" s="189"/>
    </row>
    <row r="767" ht="15" spans="1:6">
      <c r="A767" s="252" t="s">
        <v>1369</v>
      </c>
      <c r="B767" s="278" t="s">
        <v>1370</v>
      </c>
      <c r="C767" s="247">
        <v>1</v>
      </c>
      <c r="D767" s="216">
        <v>1</v>
      </c>
      <c r="E767" s="189"/>
      <c r="F767" s="189"/>
    </row>
    <row r="768" ht="15" spans="1:6">
      <c r="A768" s="252" t="s">
        <v>1371</v>
      </c>
      <c r="B768" s="279" t="s">
        <v>1372</v>
      </c>
      <c r="C768" s="247">
        <v>0</v>
      </c>
      <c r="D768" s="216">
        <v>0</v>
      </c>
      <c r="E768" s="189"/>
      <c r="F768" s="189"/>
    </row>
    <row r="769" ht="15" spans="1:6">
      <c r="A769" s="252" t="s">
        <v>1373</v>
      </c>
      <c r="B769" s="278" t="s">
        <v>69</v>
      </c>
      <c r="C769" s="247">
        <v>0</v>
      </c>
      <c r="D769" s="216">
        <v>0</v>
      </c>
      <c r="E769" s="189"/>
      <c r="F769" s="189"/>
    </row>
    <row r="770" ht="15" spans="1:6">
      <c r="A770" s="252" t="s">
        <v>1374</v>
      </c>
      <c r="B770" s="278" t="s">
        <v>71</v>
      </c>
      <c r="C770" s="247">
        <v>0</v>
      </c>
      <c r="D770" s="216">
        <v>0</v>
      </c>
      <c r="E770" s="189"/>
      <c r="F770" s="189"/>
    </row>
    <row r="771" ht="15" spans="1:6">
      <c r="A771" s="252" t="s">
        <v>1375</v>
      </c>
      <c r="B771" s="278" t="s">
        <v>73</v>
      </c>
      <c r="C771" s="247">
        <v>0</v>
      </c>
      <c r="D771" s="216">
        <v>0</v>
      </c>
      <c r="E771" s="189"/>
      <c r="F771" s="189"/>
    </row>
    <row r="772" ht="15" spans="1:6">
      <c r="A772" s="252" t="s">
        <v>1376</v>
      </c>
      <c r="B772" s="278" t="s">
        <v>1377</v>
      </c>
      <c r="C772" s="247">
        <v>0</v>
      </c>
      <c r="D772" s="216">
        <v>0</v>
      </c>
      <c r="E772" s="189"/>
      <c r="F772" s="189"/>
    </row>
    <row r="773" ht="15" spans="1:6">
      <c r="A773" s="252" t="s">
        <v>1378</v>
      </c>
      <c r="B773" s="279" t="s">
        <v>1379</v>
      </c>
      <c r="C773" s="247">
        <v>0</v>
      </c>
      <c r="D773" s="216">
        <v>0</v>
      </c>
      <c r="E773" s="189"/>
      <c r="F773" s="189"/>
    </row>
    <row r="774" ht="15" spans="1:6">
      <c r="A774" s="252" t="s">
        <v>1380</v>
      </c>
      <c r="B774" s="278" t="s">
        <v>1381</v>
      </c>
      <c r="C774" s="247">
        <v>0</v>
      </c>
      <c r="D774" s="216">
        <v>0</v>
      </c>
      <c r="E774" s="189"/>
      <c r="F774" s="189"/>
    </row>
    <row r="775" ht="15" spans="1:6">
      <c r="A775" s="252" t="s">
        <v>1382</v>
      </c>
      <c r="B775" s="278" t="s">
        <v>1383</v>
      </c>
      <c r="C775" s="247">
        <v>0</v>
      </c>
      <c r="D775" s="216">
        <v>0</v>
      </c>
      <c r="E775" s="189"/>
      <c r="F775" s="189"/>
    </row>
    <row r="776" ht="15" spans="1:6">
      <c r="A776" s="252" t="s">
        <v>1384</v>
      </c>
      <c r="B776" s="278" t="s">
        <v>1385</v>
      </c>
      <c r="C776" s="247">
        <v>2830</v>
      </c>
      <c r="D776" s="216">
        <v>2830</v>
      </c>
      <c r="E776" s="189"/>
      <c r="F776" s="189"/>
    </row>
    <row r="777" ht="15" spans="1:6">
      <c r="A777" s="252" t="s">
        <v>1386</v>
      </c>
      <c r="B777" s="278" t="s">
        <v>1387</v>
      </c>
      <c r="C777" s="247">
        <v>2830</v>
      </c>
      <c r="D777" s="216">
        <v>2830</v>
      </c>
      <c r="E777" s="189"/>
      <c r="F777" s="189"/>
    </row>
    <row r="778" ht="15" spans="1:6">
      <c r="A778" s="252" t="s">
        <v>1388</v>
      </c>
      <c r="B778" s="271" t="s">
        <v>1389</v>
      </c>
      <c r="C778" s="247">
        <v>9616</v>
      </c>
      <c r="D778" s="216">
        <v>9616</v>
      </c>
      <c r="E778" s="189"/>
      <c r="F778" s="189"/>
    </row>
    <row r="779" ht="15" spans="1:6">
      <c r="A779" s="252" t="s">
        <v>1390</v>
      </c>
      <c r="B779" s="271" t="s">
        <v>1391</v>
      </c>
      <c r="C779" s="247">
        <v>182</v>
      </c>
      <c r="D779" s="216">
        <v>182</v>
      </c>
      <c r="E779" s="189"/>
      <c r="F779" s="189"/>
    </row>
    <row r="780" ht="15" spans="1:6">
      <c r="A780" s="252" t="s">
        <v>1392</v>
      </c>
      <c r="B780" s="271" t="s">
        <v>69</v>
      </c>
      <c r="C780" s="247">
        <v>58</v>
      </c>
      <c r="D780" s="216">
        <v>58</v>
      </c>
      <c r="E780" s="189"/>
      <c r="F780" s="189"/>
    </row>
    <row r="781" ht="15" spans="1:6">
      <c r="A781" s="252" t="s">
        <v>1393</v>
      </c>
      <c r="B781" s="271" t="s">
        <v>71</v>
      </c>
      <c r="C781" s="247">
        <v>0</v>
      </c>
      <c r="D781" s="216">
        <v>0</v>
      </c>
      <c r="E781" s="189"/>
      <c r="F781" s="189"/>
    </row>
    <row r="782" ht="15" spans="1:6">
      <c r="A782" s="252" t="s">
        <v>1394</v>
      </c>
      <c r="B782" s="271" t="s">
        <v>73</v>
      </c>
      <c r="C782" s="247">
        <v>0</v>
      </c>
      <c r="D782" s="216">
        <v>0</v>
      </c>
      <c r="E782" s="189"/>
      <c r="F782" s="189"/>
    </row>
    <row r="783" ht="15" spans="1:6">
      <c r="A783" s="252" t="s">
        <v>1395</v>
      </c>
      <c r="B783" s="271" t="s">
        <v>1396</v>
      </c>
      <c r="C783" s="247">
        <v>2</v>
      </c>
      <c r="D783" s="216">
        <v>2</v>
      </c>
      <c r="E783" s="189"/>
      <c r="F783" s="189"/>
    </row>
    <row r="784" ht="15" spans="1:6">
      <c r="A784" s="252" t="s">
        <v>1397</v>
      </c>
      <c r="B784" s="271" t="s">
        <v>1398</v>
      </c>
      <c r="C784" s="247">
        <v>22</v>
      </c>
      <c r="D784" s="216">
        <v>22</v>
      </c>
      <c r="E784" s="189"/>
      <c r="F784" s="189"/>
    </row>
    <row r="785" ht="15" spans="1:6">
      <c r="A785" s="252" t="s">
        <v>1399</v>
      </c>
      <c r="B785" s="271" t="s">
        <v>1400</v>
      </c>
      <c r="C785" s="247">
        <v>0</v>
      </c>
      <c r="D785" s="216">
        <v>0</v>
      </c>
      <c r="E785" s="189"/>
      <c r="F785" s="189"/>
    </row>
    <row r="786" ht="15" spans="1:6">
      <c r="A786" s="252" t="s">
        <v>1401</v>
      </c>
      <c r="B786" s="271" t="s">
        <v>1402</v>
      </c>
      <c r="C786" s="247">
        <v>0</v>
      </c>
      <c r="D786" s="216">
        <v>0</v>
      </c>
      <c r="E786" s="189"/>
      <c r="F786" s="189"/>
    </row>
    <row r="787" ht="15" spans="1:6">
      <c r="A787" s="252" t="s">
        <v>1403</v>
      </c>
      <c r="B787" s="271" t="s">
        <v>1404</v>
      </c>
      <c r="C787" s="247">
        <v>0</v>
      </c>
      <c r="D787" s="216">
        <v>0</v>
      </c>
      <c r="E787" s="189"/>
      <c r="F787" s="189"/>
    </row>
    <row r="788" ht="15" spans="1:6">
      <c r="A788" s="252" t="s">
        <v>1405</v>
      </c>
      <c r="B788" s="271" t="s">
        <v>1406</v>
      </c>
      <c r="C788" s="247">
        <v>100</v>
      </c>
      <c r="D788" s="216">
        <v>100</v>
      </c>
      <c r="E788" s="189"/>
      <c r="F788" s="189"/>
    </row>
    <row r="789" ht="15" spans="1:6">
      <c r="A789" s="252" t="s">
        <v>1407</v>
      </c>
      <c r="B789" s="271" t="s">
        <v>1408</v>
      </c>
      <c r="C789" s="247">
        <v>225</v>
      </c>
      <c r="D789" s="216">
        <v>225</v>
      </c>
      <c r="E789" s="189"/>
      <c r="F789" s="189"/>
    </row>
    <row r="790" ht="15" spans="1:6">
      <c r="A790" s="252" t="s">
        <v>1409</v>
      </c>
      <c r="B790" s="271" t="s">
        <v>1410</v>
      </c>
      <c r="C790" s="247">
        <v>0</v>
      </c>
      <c r="D790" s="216">
        <v>0</v>
      </c>
      <c r="E790" s="189"/>
      <c r="F790" s="189"/>
    </row>
    <row r="791" ht="15" spans="1:6">
      <c r="A791" s="252" t="s">
        <v>1411</v>
      </c>
      <c r="B791" s="271" t="s">
        <v>1412</v>
      </c>
      <c r="C791" s="247">
        <v>0</v>
      </c>
      <c r="D791" s="216">
        <v>0</v>
      </c>
      <c r="E791" s="189"/>
      <c r="F791" s="189"/>
    </row>
    <row r="792" ht="15" spans="1:6">
      <c r="A792" s="252" t="s">
        <v>1413</v>
      </c>
      <c r="B792" s="271" t="s">
        <v>1414</v>
      </c>
      <c r="C792" s="247">
        <v>225</v>
      </c>
      <c r="D792" s="216">
        <v>225</v>
      </c>
      <c r="E792" s="189"/>
      <c r="F792" s="189"/>
    </row>
    <row r="793" ht="15" spans="1:6">
      <c r="A793" s="252" t="s">
        <v>1415</v>
      </c>
      <c r="B793" s="271" t="s">
        <v>1416</v>
      </c>
      <c r="C793" s="247">
        <v>2535</v>
      </c>
      <c r="D793" s="216">
        <v>2535</v>
      </c>
      <c r="E793" s="189"/>
      <c r="F793" s="189"/>
    </row>
    <row r="794" ht="15" spans="1:6">
      <c r="A794" s="252" t="s">
        <v>1417</v>
      </c>
      <c r="B794" s="271" t="s">
        <v>1418</v>
      </c>
      <c r="C794" s="247">
        <v>230</v>
      </c>
      <c r="D794" s="216">
        <v>230</v>
      </c>
      <c r="E794" s="189"/>
      <c r="F794" s="189"/>
    </row>
    <row r="795" ht="15" spans="1:6">
      <c r="A795" s="252" t="s">
        <v>1419</v>
      </c>
      <c r="B795" s="271" t="s">
        <v>1420</v>
      </c>
      <c r="C795" s="247">
        <v>2245</v>
      </c>
      <c r="D795" s="216">
        <v>2245</v>
      </c>
      <c r="E795" s="189"/>
      <c r="F795" s="189"/>
    </row>
    <row r="796" ht="15" spans="1:6">
      <c r="A796" s="252" t="s">
        <v>1421</v>
      </c>
      <c r="B796" s="271" t="s">
        <v>1422</v>
      </c>
      <c r="C796" s="247">
        <v>0</v>
      </c>
      <c r="D796" s="216">
        <v>0</v>
      </c>
      <c r="E796" s="189"/>
      <c r="F796" s="189"/>
    </row>
    <row r="797" ht="15" spans="1:6">
      <c r="A797" s="252" t="s">
        <v>1423</v>
      </c>
      <c r="B797" s="271" t="s">
        <v>1424</v>
      </c>
      <c r="C797" s="247">
        <v>0</v>
      </c>
      <c r="D797" s="216">
        <v>0</v>
      </c>
      <c r="E797" s="189"/>
      <c r="F797" s="189"/>
    </row>
    <row r="798" ht="15" spans="1:6">
      <c r="A798" s="252" t="s">
        <v>1425</v>
      </c>
      <c r="B798" s="271" t="s">
        <v>1426</v>
      </c>
      <c r="C798" s="247">
        <v>0</v>
      </c>
      <c r="D798" s="216">
        <v>0</v>
      </c>
      <c r="E798" s="189"/>
      <c r="F798" s="189"/>
    </row>
    <row r="799" ht="15" spans="1:6">
      <c r="A799" s="252" t="s">
        <v>1427</v>
      </c>
      <c r="B799" s="271" t="s">
        <v>1428</v>
      </c>
      <c r="C799" s="247">
        <v>0</v>
      </c>
      <c r="D799" s="216">
        <v>0</v>
      </c>
      <c r="E799" s="189"/>
      <c r="F799" s="189"/>
    </row>
    <row r="800" ht="15" spans="1:6">
      <c r="A800" s="252" t="s">
        <v>1429</v>
      </c>
      <c r="B800" s="271" t="s">
        <v>1430</v>
      </c>
      <c r="C800" s="247">
        <v>0</v>
      </c>
      <c r="D800" s="216">
        <v>0</v>
      </c>
      <c r="E800" s="189"/>
      <c r="F800" s="189"/>
    </row>
    <row r="801" ht="15" spans="1:6">
      <c r="A801" s="252" t="s">
        <v>1431</v>
      </c>
      <c r="B801" s="271" t="s">
        <v>1432</v>
      </c>
      <c r="C801" s="247">
        <v>60</v>
      </c>
      <c r="D801" s="216">
        <v>60</v>
      </c>
      <c r="E801" s="189"/>
      <c r="F801" s="189"/>
    </row>
    <row r="802" ht="15" spans="1:6">
      <c r="A802" s="252" t="s">
        <v>1433</v>
      </c>
      <c r="B802" s="271" t="s">
        <v>1434</v>
      </c>
      <c r="C802" s="247">
        <v>4815</v>
      </c>
      <c r="D802" s="216">
        <v>4815</v>
      </c>
      <c r="E802" s="189"/>
      <c r="F802" s="189"/>
    </row>
    <row r="803" ht="15" spans="1:6">
      <c r="A803" s="252" t="s">
        <v>1435</v>
      </c>
      <c r="B803" s="271" t="s">
        <v>1436</v>
      </c>
      <c r="C803" s="247">
        <v>315</v>
      </c>
      <c r="D803" s="216">
        <v>315</v>
      </c>
      <c r="E803" s="189"/>
      <c r="F803" s="189"/>
    </row>
    <row r="804" ht="15" spans="1:6">
      <c r="A804" s="252" t="s">
        <v>1437</v>
      </c>
      <c r="B804" s="271" t="s">
        <v>1438</v>
      </c>
      <c r="C804" s="247">
        <v>1000</v>
      </c>
      <c r="D804" s="216">
        <v>1000</v>
      </c>
      <c r="E804" s="189"/>
      <c r="F804" s="189"/>
    </row>
    <row r="805" ht="15" spans="1:6">
      <c r="A805" s="252" t="s">
        <v>1439</v>
      </c>
      <c r="B805" s="271" t="s">
        <v>1440</v>
      </c>
      <c r="C805" s="247">
        <v>0</v>
      </c>
      <c r="D805" s="216">
        <v>0</v>
      </c>
      <c r="E805" s="189"/>
      <c r="F805" s="189"/>
    </row>
    <row r="806" ht="15" spans="1:6">
      <c r="A806" s="252" t="s">
        <v>1441</v>
      </c>
      <c r="B806" s="271" t="s">
        <v>1442</v>
      </c>
      <c r="C806" s="247">
        <v>0</v>
      </c>
      <c r="D806" s="216">
        <v>0</v>
      </c>
      <c r="E806" s="189"/>
      <c r="F806" s="189"/>
    </row>
    <row r="807" ht="15" spans="1:6">
      <c r="A807" s="252" t="s">
        <v>1443</v>
      </c>
      <c r="B807" s="271" t="s">
        <v>1444</v>
      </c>
      <c r="C807" s="247">
        <v>0</v>
      </c>
      <c r="D807" s="216">
        <v>0</v>
      </c>
      <c r="E807" s="189"/>
      <c r="F807" s="189"/>
    </row>
    <row r="808" ht="15" spans="1:6">
      <c r="A808" s="252" t="s">
        <v>1445</v>
      </c>
      <c r="B808" s="271" t="s">
        <v>1446</v>
      </c>
      <c r="C808" s="247">
        <v>3500</v>
      </c>
      <c r="D808" s="216">
        <v>3500</v>
      </c>
      <c r="E808" s="189"/>
      <c r="F808" s="189"/>
    </row>
    <row r="809" ht="15" spans="1:6">
      <c r="A809" s="252" t="s">
        <v>1447</v>
      </c>
      <c r="B809" s="271" t="s">
        <v>1448</v>
      </c>
      <c r="C809" s="247">
        <v>585</v>
      </c>
      <c r="D809" s="216">
        <v>585</v>
      </c>
      <c r="E809" s="189"/>
      <c r="F809" s="189"/>
    </row>
    <row r="810" ht="15" spans="1:6">
      <c r="A810" s="252" t="s">
        <v>1449</v>
      </c>
      <c r="B810" s="271" t="s">
        <v>1450</v>
      </c>
      <c r="C810" s="247">
        <v>275</v>
      </c>
      <c r="D810" s="216">
        <v>275</v>
      </c>
      <c r="E810" s="189"/>
      <c r="F810" s="189"/>
    </row>
    <row r="811" ht="15" spans="1:6">
      <c r="A811" s="252" t="s">
        <v>1451</v>
      </c>
      <c r="B811" s="271" t="s">
        <v>1452</v>
      </c>
      <c r="C811" s="247">
        <v>0</v>
      </c>
      <c r="D811" s="216">
        <v>0</v>
      </c>
      <c r="E811" s="189"/>
      <c r="F811" s="189"/>
    </row>
    <row r="812" ht="15" spans="1:6">
      <c r="A812" s="252" t="s">
        <v>1453</v>
      </c>
      <c r="B812" s="271" t="s">
        <v>1454</v>
      </c>
      <c r="C812" s="247">
        <v>0</v>
      </c>
      <c r="D812" s="216">
        <v>0</v>
      </c>
      <c r="E812" s="189"/>
      <c r="F812" s="189"/>
    </row>
    <row r="813" ht="15" spans="1:6">
      <c r="A813" s="252" t="s">
        <v>1455</v>
      </c>
      <c r="B813" s="271" t="s">
        <v>1456</v>
      </c>
      <c r="C813" s="247">
        <v>0</v>
      </c>
      <c r="D813" s="216">
        <v>0</v>
      </c>
      <c r="E813" s="189"/>
      <c r="F813" s="189"/>
    </row>
    <row r="814" ht="15" spans="1:6">
      <c r="A814" s="252" t="s">
        <v>1457</v>
      </c>
      <c r="B814" s="271" t="s">
        <v>1458</v>
      </c>
      <c r="C814" s="247">
        <v>310</v>
      </c>
      <c r="D814" s="216">
        <v>310</v>
      </c>
      <c r="E814" s="189"/>
      <c r="F814" s="189"/>
    </row>
    <row r="815" ht="15" spans="1:6">
      <c r="A815" s="252" t="s">
        <v>1459</v>
      </c>
      <c r="B815" s="278" t="s">
        <v>1460</v>
      </c>
      <c r="C815" s="247">
        <v>0</v>
      </c>
      <c r="D815" s="216">
        <v>0</v>
      </c>
      <c r="E815" s="189"/>
      <c r="F815" s="189"/>
    </row>
    <row r="816" ht="15" spans="1:6">
      <c r="A816" s="252" t="s">
        <v>1461</v>
      </c>
      <c r="B816" s="271" t="s">
        <v>1462</v>
      </c>
      <c r="C816" s="247">
        <v>0</v>
      </c>
      <c r="D816" s="216">
        <v>0</v>
      </c>
      <c r="E816" s="189"/>
      <c r="F816" s="189"/>
    </row>
    <row r="817" ht="15" spans="1:6">
      <c r="A817" s="252" t="s">
        <v>1463</v>
      </c>
      <c r="B817" s="271" t="s">
        <v>1464</v>
      </c>
      <c r="C817" s="247">
        <v>0</v>
      </c>
      <c r="D817" s="216">
        <v>0</v>
      </c>
      <c r="E817" s="189"/>
      <c r="F817" s="189"/>
    </row>
    <row r="818" ht="15" spans="1:6">
      <c r="A818" s="252" t="s">
        <v>1465</v>
      </c>
      <c r="B818" s="271" t="s">
        <v>1466</v>
      </c>
      <c r="C818" s="247">
        <v>0</v>
      </c>
      <c r="D818" s="216">
        <v>0</v>
      </c>
      <c r="E818" s="189"/>
      <c r="F818" s="189"/>
    </row>
    <row r="819" ht="15" spans="1:6">
      <c r="A819" s="252" t="s">
        <v>1467</v>
      </c>
      <c r="B819" s="271" t="s">
        <v>1468</v>
      </c>
      <c r="C819" s="247">
        <v>0</v>
      </c>
      <c r="D819" s="216">
        <v>0</v>
      </c>
      <c r="E819" s="189"/>
      <c r="F819" s="189"/>
    </row>
    <row r="820" ht="15" spans="1:6">
      <c r="A820" s="252" t="s">
        <v>1469</v>
      </c>
      <c r="B820" s="278" t="s">
        <v>1470</v>
      </c>
      <c r="C820" s="247">
        <v>0</v>
      </c>
      <c r="D820" s="216">
        <v>0</v>
      </c>
      <c r="E820" s="189"/>
      <c r="F820" s="189"/>
    </row>
    <row r="821" ht="15" spans="1:6">
      <c r="A821" s="252" t="s">
        <v>1471</v>
      </c>
      <c r="B821" s="278" t="s">
        <v>1472</v>
      </c>
      <c r="C821" s="247">
        <v>0</v>
      </c>
      <c r="D821" s="216">
        <v>0</v>
      </c>
      <c r="E821" s="189"/>
      <c r="F821" s="189"/>
    </row>
    <row r="822" ht="15" spans="1:6">
      <c r="A822" s="252" t="s">
        <v>1473</v>
      </c>
      <c r="B822" s="271" t="s">
        <v>1474</v>
      </c>
      <c r="C822" s="247">
        <v>0</v>
      </c>
      <c r="D822" s="216">
        <v>0</v>
      </c>
      <c r="E822" s="189"/>
      <c r="F822" s="189"/>
    </row>
    <row r="823" ht="15" spans="1:6">
      <c r="A823" s="252" t="s">
        <v>1475</v>
      </c>
      <c r="B823" s="271" t="s">
        <v>1476</v>
      </c>
      <c r="C823" s="247">
        <v>0</v>
      </c>
      <c r="D823" s="216">
        <v>0</v>
      </c>
      <c r="E823" s="189"/>
      <c r="F823" s="189"/>
    </row>
    <row r="824" ht="15" spans="1:6">
      <c r="A824" s="252" t="s">
        <v>1477</v>
      </c>
      <c r="B824" s="271" t="s">
        <v>1478</v>
      </c>
      <c r="C824" s="247">
        <v>0</v>
      </c>
      <c r="D824" s="216">
        <v>0</v>
      </c>
      <c r="E824" s="189"/>
      <c r="F824" s="189"/>
    </row>
    <row r="825" ht="15" spans="1:6">
      <c r="A825" s="252" t="s">
        <v>1479</v>
      </c>
      <c r="B825" s="278" t="s">
        <v>1480</v>
      </c>
      <c r="C825" s="247">
        <v>0</v>
      </c>
      <c r="D825" s="216">
        <v>0</v>
      </c>
      <c r="E825" s="189"/>
      <c r="F825" s="189"/>
    </row>
    <row r="826" ht="15" spans="1:6">
      <c r="A826" s="252" t="s">
        <v>1481</v>
      </c>
      <c r="B826" s="271" t="s">
        <v>1482</v>
      </c>
      <c r="C826" s="247">
        <v>414</v>
      </c>
      <c r="D826" s="216">
        <v>414</v>
      </c>
      <c r="E826" s="189"/>
      <c r="F826" s="189"/>
    </row>
    <row r="827" ht="15" spans="1:6">
      <c r="A827" s="252" t="s">
        <v>1483</v>
      </c>
      <c r="B827" s="278" t="s">
        <v>1484</v>
      </c>
      <c r="C827" s="247">
        <v>0</v>
      </c>
      <c r="D827" s="216">
        <v>0</v>
      </c>
      <c r="E827" s="189"/>
      <c r="F827" s="189"/>
    </row>
    <row r="828" ht="15" spans="1:6">
      <c r="A828" s="252" t="s">
        <v>1485</v>
      </c>
      <c r="B828" s="278" t="s">
        <v>1486</v>
      </c>
      <c r="C828" s="247">
        <v>44</v>
      </c>
      <c r="D828" s="216">
        <v>44</v>
      </c>
      <c r="E828" s="189"/>
      <c r="F828" s="189"/>
    </row>
    <row r="829" ht="15" spans="1:6">
      <c r="A829" s="252" t="s">
        <v>1487</v>
      </c>
      <c r="B829" s="278" t="s">
        <v>1488</v>
      </c>
      <c r="C829" s="247">
        <v>0</v>
      </c>
      <c r="D829" s="216">
        <v>0</v>
      </c>
      <c r="E829" s="189"/>
      <c r="F829" s="189"/>
    </row>
    <row r="830" ht="15" spans="1:6">
      <c r="A830" s="252" t="s">
        <v>1489</v>
      </c>
      <c r="B830" s="278" t="s">
        <v>1490</v>
      </c>
      <c r="C830" s="247">
        <v>0</v>
      </c>
      <c r="D830" s="216">
        <v>0</v>
      </c>
      <c r="E830" s="189"/>
      <c r="F830" s="189"/>
    </row>
    <row r="831" ht="15" spans="1:6">
      <c r="A831" s="252" t="s">
        <v>1491</v>
      </c>
      <c r="B831" s="278" t="s">
        <v>1492</v>
      </c>
      <c r="C831" s="247">
        <v>370</v>
      </c>
      <c r="D831" s="216">
        <v>370</v>
      </c>
      <c r="E831" s="189"/>
      <c r="F831" s="189"/>
    </row>
    <row r="832" ht="15" spans="1:6">
      <c r="A832" s="252" t="s">
        <v>1493</v>
      </c>
      <c r="B832" s="271" t="s">
        <v>1494</v>
      </c>
      <c r="C832" s="247">
        <v>0</v>
      </c>
      <c r="D832" s="216">
        <v>0</v>
      </c>
      <c r="E832" s="189"/>
      <c r="F832" s="189"/>
    </row>
    <row r="833" ht="15" spans="1:6">
      <c r="A833" s="252" t="s">
        <v>1495</v>
      </c>
      <c r="B833" s="271" t="s">
        <v>1496</v>
      </c>
      <c r="C833" s="247">
        <v>0</v>
      </c>
      <c r="D833" s="216">
        <v>0</v>
      </c>
      <c r="E833" s="189"/>
      <c r="F833" s="189"/>
    </row>
    <row r="834" ht="15" spans="1:6">
      <c r="A834" s="252" t="s">
        <v>1497</v>
      </c>
      <c r="B834" s="271" t="s">
        <v>1498</v>
      </c>
      <c r="C834" s="247">
        <v>0</v>
      </c>
      <c r="D834" s="216">
        <v>0</v>
      </c>
      <c r="E834" s="189"/>
      <c r="F834" s="189"/>
    </row>
    <row r="835" ht="15" spans="1:6">
      <c r="A835" s="252" t="s">
        <v>1499</v>
      </c>
      <c r="B835" s="271" t="s">
        <v>1500</v>
      </c>
      <c r="C835" s="247">
        <v>0</v>
      </c>
      <c r="D835" s="216">
        <v>0</v>
      </c>
      <c r="E835" s="189"/>
      <c r="F835" s="189"/>
    </row>
    <row r="836" ht="15" spans="1:6">
      <c r="A836" s="252" t="s">
        <v>1501</v>
      </c>
      <c r="B836" s="271" t="s">
        <v>1502</v>
      </c>
      <c r="C836" s="247">
        <v>0</v>
      </c>
      <c r="D836" s="216">
        <v>0</v>
      </c>
      <c r="E836" s="189"/>
      <c r="F836" s="189"/>
    </row>
    <row r="837" ht="15" spans="1:6">
      <c r="A837" s="252" t="s">
        <v>1503</v>
      </c>
      <c r="B837" s="271" t="s">
        <v>1504</v>
      </c>
      <c r="C837" s="247">
        <v>40</v>
      </c>
      <c r="D837" s="216">
        <v>40</v>
      </c>
      <c r="E837" s="189"/>
      <c r="F837" s="189"/>
    </row>
    <row r="838" ht="15" spans="1:6">
      <c r="A838" s="252" t="s">
        <v>1505</v>
      </c>
      <c r="B838" s="271" t="s">
        <v>69</v>
      </c>
      <c r="C838" s="247">
        <v>0</v>
      </c>
      <c r="D838" s="216">
        <v>0</v>
      </c>
      <c r="E838" s="189"/>
      <c r="F838" s="189"/>
    </row>
    <row r="839" ht="15" spans="1:6">
      <c r="A839" s="252" t="s">
        <v>1506</v>
      </c>
      <c r="B839" s="271" t="s">
        <v>71</v>
      </c>
      <c r="C839" s="247">
        <v>0</v>
      </c>
      <c r="D839" s="216">
        <v>0</v>
      </c>
      <c r="E839" s="189"/>
      <c r="F839" s="189"/>
    </row>
    <row r="840" ht="15" spans="1:6">
      <c r="A840" s="252" t="s">
        <v>1507</v>
      </c>
      <c r="B840" s="271" t="s">
        <v>73</v>
      </c>
      <c r="C840" s="247">
        <v>0</v>
      </c>
      <c r="D840" s="216">
        <v>0</v>
      </c>
      <c r="E840" s="189"/>
      <c r="F840" s="189"/>
    </row>
    <row r="841" ht="15" spans="1:6">
      <c r="A841" s="252" t="s">
        <v>1508</v>
      </c>
      <c r="B841" s="271" t="s">
        <v>1509</v>
      </c>
      <c r="C841" s="247">
        <v>0</v>
      </c>
      <c r="D841" s="216">
        <v>0</v>
      </c>
      <c r="E841" s="189"/>
      <c r="F841" s="189"/>
    </row>
    <row r="842" ht="15" spans="1:6">
      <c r="A842" s="252" t="s">
        <v>1510</v>
      </c>
      <c r="B842" s="271" t="s">
        <v>1511</v>
      </c>
      <c r="C842" s="247">
        <v>0</v>
      </c>
      <c r="D842" s="216">
        <v>0</v>
      </c>
      <c r="E842" s="189"/>
      <c r="F842" s="189"/>
    </row>
    <row r="843" ht="15" spans="1:6">
      <c r="A843" s="252" t="s">
        <v>1512</v>
      </c>
      <c r="B843" s="271" t="s">
        <v>1513</v>
      </c>
      <c r="C843" s="247">
        <v>0</v>
      </c>
      <c r="D843" s="216">
        <v>0</v>
      </c>
      <c r="E843" s="189"/>
      <c r="F843" s="189"/>
    </row>
    <row r="844" ht="15" spans="1:6">
      <c r="A844" s="252" t="s">
        <v>1514</v>
      </c>
      <c r="B844" s="271" t="s">
        <v>168</v>
      </c>
      <c r="C844" s="247">
        <v>0</v>
      </c>
      <c r="D844" s="216">
        <v>0</v>
      </c>
      <c r="E844" s="189"/>
      <c r="F844" s="189"/>
    </row>
    <row r="845" ht="15" spans="1:6">
      <c r="A845" s="252" t="s">
        <v>1515</v>
      </c>
      <c r="B845" s="271" t="s">
        <v>1516</v>
      </c>
      <c r="C845" s="247">
        <v>0</v>
      </c>
      <c r="D845" s="216">
        <v>0</v>
      </c>
      <c r="E845" s="189"/>
      <c r="F845" s="189"/>
    </row>
    <row r="846" ht="15" spans="1:6">
      <c r="A846" s="252" t="s">
        <v>1517</v>
      </c>
      <c r="B846" s="271" t="s">
        <v>87</v>
      </c>
      <c r="C846" s="247">
        <v>0</v>
      </c>
      <c r="D846" s="216">
        <v>0</v>
      </c>
      <c r="E846" s="189"/>
      <c r="F846" s="189"/>
    </row>
    <row r="847" ht="15" spans="1:6">
      <c r="A847" s="252" t="s">
        <v>1518</v>
      </c>
      <c r="B847" s="271" t="s">
        <v>1519</v>
      </c>
      <c r="C847" s="247">
        <v>40</v>
      </c>
      <c r="D847" s="216">
        <v>40</v>
      </c>
      <c r="E847" s="189"/>
      <c r="F847" s="189"/>
    </row>
    <row r="848" ht="15" spans="1:6">
      <c r="A848" s="252" t="s">
        <v>1520</v>
      </c>
      <c r="B848" s="271" t="s">
        <v>1521</v>
      </c>
      <c r="C848" s="247">
        <v>820</v>
      </c>
      <c r="D848" s="216">
        <v>820</v>
      </c>
      <c r="E848" s="189"/>
      <c r="F848" s="189"/>
    </row>
    <row r="849" ht="15" spans="1:6">
      <c r="A849" s="252" t="s">
        <v>1522</v>
      </c>
      <c r="B849" s="271" t="s">
        <v>1523</v>
      </c>
      <c r="C849" s="247">
        <v>820</v>
      </c>
      <c r="D849" s="216">
        <v>820</v>
      </c>
      <c r="E849" s="189"/>
      <c r="F849" s="189"/>
    </row>
    <row r="850" ht="15" spans="1:6">
      <c r="A850" s="252" t="s">
        <v>1524</v>
      </c>
      <c r="B850" s="271" t="s">
        <v>1525</v>
      </c>
      <c r="C850" s="247">
        <v>22179</v>
      </c>
      <c r="D850" s="216">
        <v>22179</v>
      </c>
      <c r="E850" s="189"/>
      <c r="F850" s="189"/>
    </row>
    <row r="851" ht="15" spans="1:6">
      <c r="A851" s="252" t="s">
        <v>1526</v>
      </c>
      <c r="B851" s="271" t="s">
        <v>1527</v>
      </c>
      <c r="C851" s="247">
        <v>6090</v>
      </c>
      <c r="D851" s="216">
        <v>6090</v>
      </c>
      <c r="E851" s="189"/>
      <c r="F851" s="189"/>
    </row>
    <row r="852" ht="15" spans="1:6">
      <c r="A852" s="252" t="s">
        <v>1528</v>
      </c>
      <c r="B852" s="271" t="s">
        <v>69</v>
      </c>
      <c r="C852" s="247">
        <v>1200</v>
      </c>
      <c r="D852" s="216">
        <v>1200</v>
      </c>
      <c r="E852" s="189"/>
      <c r="F852" s="189"/>
    </row>
    <row r="853" ht="15" spans="1:6">
      <c r="A853" s="252" t="s">
        <v>1529</v>
      </c>
      <c r="B853" s="271" t="s">
        <v>71</v>
      </c>
      <c r="C853" s="247">
        <v>35</v>
      </c>
      <c r="D853" s="216">
        <v>35</v>
      </c>
      <c r="E853" s="189"/>
      <c r="F853" s="189"/>
    </row>
    <row r="854" ht="15" spans="1:6">
      <c r="A854" s="252" t="s">
        <v>1530</v>
      </c>
      <c r="B854" s="271" t="s">
        <v>73</v>
      </c>
      <c r="C854" s="247">
        <v>0</v>
      </c>
      <c r="D854" s="216">
        <v>0</v>
      </c>
      <c r="E854" s="189"/>
      <c r="F854" s="189"/>
    </row>
    <row r="855" ht="15" spans="1:6">
      <c r="A855" s="252" t="s">
        <v>1531</v>
      </c>
      <c r="B855" s="271" t="s">
        <v>1532</v>
      </c>
      <c r="C855" s="247">
        <v>4130</v>
      </c>
      <c r="D855" s="216">
        <v>4130</v>
      </c>
      <c r="E855" s="189"/>
      <c r="F855" s="189"/>
    </row>
    <row r="856" ht="15" spans="1:6">
      <c r="A856" s="252" t="s">
        <v>1533</v>
      </c>
      <c r="B856" s="271" t="s">
        <v>1534</v>
      </c>
      <c r="C856" s="247">
        <v>0</v>
      </c>
      <c r="D856" s="216">
        <v>0</v>
      </c>
      <c r="E856" s="189"/>
      <c r="F856" s="189"/>
    </row>
    <row r="857" ht="15" spans="1:6">
      <c r="A857" s="252" t="s">
        <v>1535</v>
      </c>
      <c r="B857" s="271" t="s">
        <v>1536</v>
      </c>
      <c r="C857" s="247">
        <v>320</v>
      </c>
      <c r="D857" s="216">
        <v>320</v>
      </c>
      <c r="E857" s="189"/>
      <c r="F857" s="189"/>
    </row>
    <row r="858" ht="15" spans="1:6">
      <c r="A858" s="252" t="s">
        <v>1537</v>
      </c>
      <c r="B858" s="271" t="s">
        <v>1538</v>
      </c>
      <c r="C858" s="247">
        <v>0</v>
      </c>
      <c r="D858" s="216">
        <v>0</v>
      </c>
      <c r="E858" s="189"/>
      <c r="F858" s="189"/>
    </row>
    <row r="859" ht="15" spans="1:6">
      <c r="A859" s="252" t="s">
        <v>1539</v>
      </c>
      <c r="B859" s="271" t="s">
        <v>1540</v>
      </c>
      <c r="C859" s="247">
        <v>40</v>
      </c>
      <c r="D859" s="216">
        <v>40</v>
      </c>
      <c r="E859" s="189"/>
      <c r="F859" s="189"/>
    </row>
    <row r="860" ht="15" spans="1:6">
      <c r="A860" s="252" t="s">
        <v>1541</v>
      </c>
      <c r="B860" s="271" t="s">
        <v>1542</v>
      </c>
      <c r="C860" s="247">
        <v>0</v>
      </c>
      <c r="D860" s="216">
        <v>0</v>
      </c>
      <c r="E860" s="189"/>
      <c r="F860" s="189"/>
    </row>
    <row r="861" ht="15" spans="1:6">
      <c r="A861" s="252" t="s">
        <v>1543</v>
      </c>
      <c r="B861" s="271" t="s">
        <v>1544</v>
      </c>
      <c r="C861" s="247">
        <v>365</v>
      </c>
      <c r="D861" s="216">
        <v>365</v>
      </c>
      <c r="E861" s="189"/>
      <c r="F861" s="189"/>
    </row>
    <row r="862" ht="15" spans="1:6">
      <c r="A862" s="252" t="s">
        <v>1545</v>
      </c>
      <c r="B862" s="271" t="s">
        <v>1546</v>
      </c>
      <c r="C862" s="247">
        <v>340</v>
      </c>
      <c r="D862" s="216">
        <v>340</v>
      </c>
      <c r="E862" s="189"/>
      <c r="F862" s="189"/>
    </row>
    <row r="863" ht="15" spans="1:6">
      <c r="A863" s="252" t="s">
        <v>1547</v>
      </c>
      <c r="B863" s="278" t="s">
        <v>1548</v>
      </c>
      <c r="C863" s="247">
        <v>340</v>
      </c>
      <c r="D863" s="216">
        <v>340</v>
      </c>
      <c r="E863" s="189"/>
      <c r="F863" s="189"/>
    </row>
    <row r="864" ht="15" spans="1:6">
      <c r="A864" s="252" t="s">
        <v>1549</v>
      </c>
      <c r="B864" s="278" t="s">
        <v>1550</v>
      </c>
      <c r="C864" s="247">
        <v>3620</v>
      </c>
      <c r="D864" s="216">
        <v>3620</v>
      </c>
      <c r="E864" s="189"/>
      <c r="F864" s="189"/>
    </row>
    <row r="865" ht="15" spans="1:6">
      <c r="A865" s="252" t="s">
        <v>1551</v>
      </c>
      <c r="B865" s="278" t="s">
        <v>1552</v>
      </c>
      <c r="C865" s="247">
        <v>1700</v>
      </c>
      <c r="D865" s="216">
        <v>1700</v>
      </c>
      <c r="E865" s="189"/>
      <c r="F865" s="189"/>
    </row>
    <row r="866" ht="15" spans="1:6">
      <c r="A866" s="252" t="s">
        <v>1553</v>
      </c>
      <c r="B866" s="278" t="s">
        <v>1554</v>
      </c>
      <c r="C866" s="247">
        <v>1920</v>
      </c>
      <c r="D866" s="216">
        <v>1920</v>
      </c>
      <c r="E866" s="189"/>
      <c r="F866" s="189"/>
    </row>
    <row r="867" ht="15" spans="1:6">
      <c r="A867" s="252" t="s">
        <v>1555</v>
      </c>
      <c r="B867" s="271" t="s">
        <v>1556</v>
      </c>
      <c r="C867" s="247">
        <v>5390</v>
      </c>
      <c r="D867" s="216">
        <v>5390</v>
      </c>
      <c r="E867" s="189"/>
      <c r="F867" s="189"/>
    </row>
    <row r="868" ht="15" spans="1:6">
      <c r="A868" s="252" t="s">
        <v>1557</v>
      </c>
      <c r="B868" s="278" t="s">
        <v>1558</v>
      </c>
      <c r="C868" s="247">
        <v>5390</v>
      </c>
      <c r="D868" s="216">
        <v>5390</v>
      </c>
      <c r="E868" s="189"/>
      <c r="F868" s="189"/>
    </row>
    <row r="869" ht="15" spans="1:6">
      <c r="A869" s="252" t="s">
        <v>1559</v>
      </c>
      <c r="B869" s="271" t="s">
        <v>1560</v>
      </c>
      <c r="C869" s="247">
        <v>39</v>
      </c>
      <c r="D869" s="216">
        <v>39</v>
      </c>
      <c r="E869" s="189"/>
      <c r="F869" s="189"/>
    </row>
    <row r="870" ht="15" spans="1:6">
      <c r="A870" s="252" t="s">
        <v>1561</v>
      </c>
      <c r="B870" s="271" t="s">
        <v>1562</v>
      </c>
      <c r="C870" s="247">
        <v>39</v>
      </c>
      <c r="D870" s="216">
        <v>39</v>
      </c>
      <c r="E870" s="189"/>
      <c r="F870" s="189"/>
    </row>
    <row r="871" ht="15" spans="1:6">
      <c r="A871" s="252" t="s">
        <v>1563</v>
      </c>
      <c r="B871" s="278" t="s">
        <v>1564</v>
      </c>
      <c r="C871" s="247">
        <v>6700</v>
      </c>
      <c r="D871" s="216">
        <v>6700</v>
      </c>
      <c r="E871" s="189"/>
      <c r="F871" s="189"/>
    </row>
    <row r="872" ht="15" spans="1:6">
      <c r="A872" s="252" t="s">
        <v>1565</v>
      </c>
      <c r="B872" s="278" t="s">
        <v>1566</v>
      </c>
      <c r="C872" s="247">
        <v>6700</v>
      </c>
      <c r="D872" s="216">
        <v>6700</v>
      </c>
      <c r="E872" s="189"/>
      <c r="F872" s="189"/>
    </row>
    <row r="873" ht="15" spans="1:6">
      <c r="A873" s="252" t="s">
        <v>1567</v>
      </c>
      <c r="B873" s="271" t="s">
        <v>1568</v>
      </c>
      <c r="C873" s="247">
        <v>94011</v>
      </c>
      <c r="D873" s="216">
        <v>94011</v>
      </c>
      <c r="E873" s="189"/>
      <c r="F873" s="189"/>
    </row>
    <row r="874" ht="15" spans="1:6">
      <c r="A874" s="252" t="s">
        <v>1569</v>
      </c>
      <c r="B874" s="283" t="s">
        <v>1570</v>
      </c>
      <c r="C874" s="247">
        <v>32086</v>
      </c>
      <c r="D874" s="216">
        <v>32086</v>
      </c>
      <c r="E874" s="189"/>
      <c r="F874" s="189"/>
    </row>
    <row r="875" ht="15" spans="1:6">
      <c r="A875" s="252" t="s">
        <v>1571</v>
      </c>
      <c r="B875" s="271" t="s">
        <v>69</v>
      </c>
      <c r="C875" s="247">
        <v>2169</v>
      </c>
      <c r="D875" s="216">
        <v>2169</v>
      </c>
      <c r="E875" s="189"/>
      <c r="F875" s="189"/>
    </row>
    <row r="876" ht="15" spans="1:6">
      <c r="A876" s="252" t="s">
        <v>1572</v>
      </c>
      <c r="B876" s="271" t="s">
        <v>71</v>
      </c>
      <c r="C876" s="247">
        <v>330</v>
      </c>
      <c r="D876" s="216">
        <v>330</v>
      </c>
      <c r="E876" s="189"/>
      <c r="F876" s="189"/>
    </row>
    <row r="877" ht="15" spans="1:6">
      <c r="A877" s="252" t="s">
        <v>1573</v>
      </c>
      <c r="B877" s="271" t="s">
        <v>73</v>
      </c>
      <c r="C877" s="247">
        <v>0</v>
      </c>
      <c r="D877" s="216">
        <v>0</v>
      </c>
      <c r="E877" s="189"/>
      <c r="F877" s="189"/>
    </row>
    <row r="878" ht="15" spans="1:6">
      <c r="A878" s="252" t="s">
        <v>1574</v>
      </c>
      <c r="B878" s="271" t="s">
        <v>87</v>
      </c>
      <c r="C878" s="247">
        <v>969</v>
      </c>
      <c r="D878" s="216">
        <v>969</v>
      </c>
      <c r="E878" s="189"/>
      <c r="F878" s="189"/>
    </row>
    <row r="879" ht="15" spans="1:6">
      <c r="A879" s="252" t="s">
        <v>1575</v>
      </c>
      <c r="B879" s="271" t="s">
        <v>1576</v>
      </c>
      <c r="C879" s="247">
        <v>0</v>
      </c>
      <c r="D879" s="216">
        <v>0</v>
      </c>
      <c r="E879" s="189"/>
      <c r="F879" s="189"/>
    </row>
    <row r="880" ht="15" spans="1:6">
      <c r="A880" s="252" t="s">
        <v>1577</v>
      </c>
      <c r="B880" s="271" t="s">
        <v>1578</v>
      </c>
      <c r="C880" s="247">
        <v>180</v>
      </c>
      <c r="D880" s="216">
        <v>180</v>
      </c>
      <c r="E880" s="189"/>
      <c r="F880" s="189"/>
    </row>
    <row r="881" ht="15" spans="1:6">
      <c r="A881" s="252" t="s">
        <v>1579</v>
      </c>
      <c r="B881" s="271" t="s">
        <v>1580</v>
      </c>
      <c r="C881" s="247">
        <v>770</v>
      </c>
      <c r="D881" s="216">
        <v>770</v>
      </c>
      <c r="E881" s="189"/>
      <c r="F881" s="189"/>
    </row>
    <row r="882" ht="15" spans="1:6">
      <c r="A882" s="252" t="s">
        <v>1581</v>
      </c>
      <c r="B882" s="271" t="s">
        <v>1582</v>
      </c>
      <c r="C882" s="247">
        <v>135</v>
      </c>
      <c r="D882" s="216">
        <v>135</v>
      </c>
      <c r="E882" s="189"/>
      <c r="F882" s="189"/>
    </row>
    <row r="883" ht="15" spans="1:6">
      <c r="A883" s="252" t="s">
        <v>1583</v>
      </c>
      <c r="B883" s="271" t="s">
        <v>1584</v>
      </c>
      <c r="C883" s="247">
        <v>12</v>
      </c>
      <c r="D883" s="216">
        <v>12</v>
      </c>
      <c r="E883" s="189"/>
      <c r="F883" s="189"/>
    </row>
    <row r="884" ht="15" spans="1:6">
      <c r="A884" s="252" t="s">
        <v>1585</v>
      </c>
      <c r="B884" s="271" t="s">
        <v>1586</v>
      </c>
      <c r="C884" s="247">
        <v>14</v>
      </c>
      <c r="D884" s="216">
        <v>14</v>
      </c>
      <c r="E884" s="189"/>
      <c r="F884" s="189"/>
    </row>
    <row r="885" ht="15" spans="1:6">
      <c r="A885" s="252" t="s">
        <v>1587</v>
      </c>
      <c r="B885" s="271" t="s">
        <v>1588</v>
      </c>
      <c r="C885" s="247">
        <v>0</v>
      </c>
      <c r="D885" s="216">
        <v>0</v>
      </c>
      <c r="E885" s="189"/>
      <c r="F885" s="189"/>
    </row>
    <row r="886" ht="15" spans="1:6">
      <c r="A886" s="252" t="s">
        <v>1589</v>
      </c>
      <c r="B886" s="271" t="s">
        <v>1590</v>
      </c>
      <c r="C886" s="247">
        <v>0</v>
      </c>
      <c r="D886" s="216">
        <v>0</v>
      </c>
      <c r="E886" s="189"/>
      <c r="F886" s="189"/>
    </row>
    <row r="887" ht="15" spans="1:6">
      <c r="A887" s="252" t="s">
        <v>1591</v>
      </c>
      <c r="B887" s="271" t="s">
        <v>1592</v>
      </c>
      <c r="C887" s="247">
        <v>190</v>
      </c>
      <c r="D887" s="216">
        <v>190</v>
      </c>
      <c r="E887" s="189"/>
      <c r="F887" s="189"/>
    </row>
    <row r="888" ht="15" spans="1:6">
      <c r="A888" s="252" t="s">
        <v>1593</v>
      </c>
      <c r="B888" s="271" t="s">
        <v>1594</v>
      </c>
      <c r="C888" s="247">
        <v>0</v>
      </c>
      <c r="D888" s="216">
        <v>0</v>
      </c>
      <c r="E888" s="189"/>
      <c r="F888" s="189"/>
    </row>
    <row r="889" ht="15" spans="1:6">
      <c r="A889" s="252" t="s">
        <v>1595</v>
      </c>
      <c r="B889" s="271" t="s">
        <v>1596</v>
      </c>
      <c r="C889" s="247">
        <v>750</v>
      </c>
      <c r="D889" s="216">
        <v>750</v>
      </c>
      <c r="E889" s="189"/>
      <c r="F889" s="189"/>
    </row>
    <row r="890" ht="15" spans="1:6">
      <c r="A890" s="252" t="s">
        <v>1597</v>
      </c>
      <c r="B890" s="271" t="s">
        <v>1598</v>
      </c>
      <c r="C890" s="247">
        <v>10800</v>
      </c>
      <c r="D890" s="216">
        <v>10800</v>
      </c>
      <c r="E890" s="189"/>
      <c r="F890" s="189"/>
    </row>
    <row r="891" ht="15" spans="1:6">
      <c r="A891" s="252" t="s">
        <v>1599</v>
      </c>
      <c r="B891" s="271" t="s">
        <v>1600</v>
      </c>
      <c r="C891" s="247">
        <v>0</v>
      </c>
      <c r="D891" s="216">
        <v>0</v>
      </c>
      <c r="E891" s="189"/>
      <c r="F891" s="189"/>
    </row>
    <row r="892" ht="15" spans="1:6">
      <c r="A892" s="252" t="s">
        <v>1601</v>
      </c>
      <c r="B892" s="271" t="s">
        <v>1602</v>
      </c>
      <c r="C892" s="247">
        <v>0</v>
      </c>
      <c r="D892" s="216">
        <v>0</v>
      </c>
      <c r="E892" s="189"/>
      <c r="F892" s="189"/>
    </row>
    <row r="893" ht="15" spans="1:6">
      <c r="A893" s="252" t="s">
        <v>1603</v>
      </c>
      <c r="B893" s="271" t="s">
        <v>1604</v>
      </c>
      <c r="C893" s="247">
        <v>11600</v>
      </c>
      <c r="D893" s="216">
        <v>11600</v>
      </c>
      <c r="E893" s="189"/>
      <c r="F893" s="189"/>
    </row>
    <row r="894" ht="15" spans="1:6">
      <c r="A894" s="252" t="s">
        <v>1605</v>
      </c>
      <c r="B894" s="271" t="s">
        <v>1606</v>
      </c>
      <c r="C894" s="247">
        <v>170</v>
      </c>
      <c r="D894" s="216">
        <v>170</v>
      </c>
      <c r="E894" s="189"/>
      <c r="F894" s="189"/>
    </row>
    <row r="895" ht="15" spans="1:6">
      <c r="A895" s="252" t="s">
        <v>1607</v>
      </c>
      <c r="B895" s="271" t="s">
        <v>1608</v>
      </c>
      <c r="C895" s="247">
        <v>0</v>
      </c>
      <c r="D895" s="216">
        <v>0</v>
      </c>
      <c r="E895" s="189"/>
      <c r="F895" s="189"/>
    </row>
    <row r="896" ht="15" spans="1:6">
      <c r="A896" s="252" t="s">
        <v>1609</v>
      </c>
      <c r="B896" s="271" t="s">
        <v>1610</v>
      </c>
      <c r="C896" s="247">
        <v>24</v>
      </c>
      <c r="D896" s="216">
        <v>24</v>
      </c>
      <c r="E896" s="189"/>
      <c r="F896" s="189"/>
    </row>
    <row r="897" ht="15" spans="1:6">
      <c r="A897" s="252" t="s">
        <v>1611</v>
      </c>
      <c r="B897" s="271" t="s">
        <v>1612</v>
      </c>
      <c r="C897" s="247">
        <v>3</v>
      </c>
      <c r="D897" s="216">
        <v>3</v>
      </c>
      <c r="E897" s="189"/>
      <c r="F897" s="189"/>
    </row>
    <row r="898" ht="15" spans="1:6">
      <c r="A898" s="252" t="s">
        <v>1613</v>
      </c>
      <c r="B898" s="271" t="s">
        <v>1614</v>
      </c>
      <c r="C898" s="247">
        <v>2960</v>
      </c>
      <c r="D898" s="216">
        <v>2960</v>
      </c>
      <c r="E898" s="189"/>
      <c r="F898" s="189"/>
    </row>
    <row r="899" ht="15" spans="1:6">
      <c r="A899" s="252" t="s">
        <v>1615</v>
      </c>
      <c r="B899" s="271" t="s">
        <v>1616</v>
      </c>
      <c r="C899" s="247">
        <v>1010</v>
      </c>
      <c r="D899" s="216">
        <v>1010</v>
      </c>
      <c r="E899" s="189"/>
      <c r="F899" s="189"/>
    </row>
    <row r="900" ht="15" spans="1:6">
      <c r="A900" s="252" t="s">
        <v>1617</v>
      </c>
      <c r="B900" s="283" t="s">
        <v>1618</v>
      </c>
      <c r="C900" s="247">
        <v>15845</v>
      </c>
      <c r="D900" s="216">
        <v>15845</v>
      </c>
      <c r="E900" s="189"/>
      <c r="F900" s="189"/>
    </row>
    <row r="901" ht="15" spans="1:6">
      <c r="A901" s="252" t="s">
        <v>1619</v>
      </c>
      <c r="B901" s="271" t="s">
        <v>69</v>
      </c>
      <c r="C901" s="247">
        <v>10100</v>
      </c>
      <c r="D901" s="216">
        <v>10100</v>
      </c>
      <c r="E901" s="189"/>
      <c r="F901" s="189"/>
    </row>
    <row r="902" ht="15" spans="1:6">
      <c r="A902" s="252" t="s">
        <v>1620</v>
      </c>
      <c r="B902" s="271" t="s">
        <v>71</v>
      </c>
      <c r="C902" s="247">
        <v>0</v>
      </c>
      <c r="D902" s="216">
        <v>0</v>
      </c>
      <c r="E902" s="189"/>
      <c r="F902" s="189"/>
    </row>
    <row r="903" ht="15" spans="1:6">
      <c r="A903" s="252" t="s">
        <v>1621</v>
      </c>
      <c r="B903" s="271" t="s">
        <v>73</v>
      </c>
      <c r="C903" s="247">
        <v>0</v>
      </c>
      <c r="D903" s="216">
        <v>0</v>
      </c>
      <c r="E903" s="189"/>
      <c r="F903" s="189"/>
    </row>
    <row r="904" ht="15" spans="1:6">
      <c r="A904" s="252" t="s">
        <v>1622</v>
      </c>
      <c r="B904" s="271" t="s">
        <v>1623</v>
      </c>
      <c r="C904" s="247">
        <v>110</v>
      </c>
      <c r="D904" s="216">
        <v>110</v>
      </c>
      <c r="E904" s="189"/>
      <c r="F904" s="189"/>
    </row>
    <row r="905" ht="15" spans="1:6">
      <c r="A905" s="252" t="s">
        <v>1624</v>
      </c>
      <c r="B905" s="271" t="s">
        <v>1625</v>
      </c>
      <c r="C905" s="247">
        <v>1270</v>
      </c>
      <c r="D905" s="216">
        <v>1270</v>
      </c>
      <c r="E905" s="189"/>
      <c r="F905" s="189"/>
    </row>
    <row r="906" ht="15" spans="1:6">
      <c r="A906" s="252" t="s">
        <v>1626</v>
      </c>
      <c r="B906" s="271" t="s">
        <v>1627</v>
      </c>
      <c r="C906" s="247">
        <v>0</v>
      </c>
      <c r="D906" s="216">
        <v>0</v>
      </c>
      <c r="E906" s="189"/>
      <c r="F906" s="189"/>
    </row>
    <row r="907" ht="15" spans="1:6">
      <c r="A907" s="252" t="s">
        <v>1628</v>
      </c>
      <c r="B907" s="271" t="s">
        <v>1629</v>
      </c>
      <c r="C907" s="247">
        <v>340</v>
      </c>
      <c r="D907" s="216">
        <v>340</v>
      </c>
      <c r="E907" s="189"/>
      <c r="F907" s="189"/>
    </row>
    <row r="908" ht="15" spans="1:6">
      <c r="A908" s="252" t="s">
        <v>1630</v>
      </c>
      <c r="B908" s="271" t="s">
        <v>1631</v>
      </c>
      <c r="C908" s="247">
        <v>1530</v>
      </c>
      <c r="D908" s="216">
        <v>1530</v>
      </c>
      <c r="E908" s="189"/>
      <c r="F908" s="189"/>
    </row>
    <row r="909" ht="15" spans="1:6">
      <c r="A909" s="252" t="s">
        <v>1632</v>
      </c>
      <c r="B909" s="271" t="s">
        <v>1633</v>
      </c>
      <c r="C909" s="247">
        <v>40</v>
      </c>
      <c r="D909" s="216">
        <v>40</v>
      </c>
      <c r="E909" s="189"/>
      <c r="F909" s="189"/>
    </row>
    <row r="910" ht="15" spans="1:6">
      <c r="A910" s="252" t="s">
        <v>1634</v>
      </c>
      <c r="B910" s="271" t="s">
        <v>1635</v>
      </c>
      <c r="C910" s="247">
        <v>270</v>
      </c>
      <c r="D910" s="216">
        <v>270</v>
      </c>
      <c r="E910" s="189"/>
      <c r="F910" s="189"/>
    </row>
    <row r="911" ht="15" spans="1:6">
      <c r="A911" s="252" t="s">
        <v>1636</v>
      </c>
      <c r="B911" s="271" t="s">
        <v>1637</v>
      </c>
      <c r="C911" s="247">
        <v>0</v>
      </c>
      <c r="D911" s="216">
        <v>0</v>
      </c>
      <c r="E911" s="189"/>
      <c r="F911" s="189"/>
    </row>
    <row r="912" ht="15" spans="1:6">
      <c r="A912" s="252" t="s">
        <v>1638</v>
      </c>
      <c r="B912" s="271" t="s">
        <v>1639</v>
      </c>
      <c r="C912" s="247">
        <v>0</v>
      </c>
      <c r="D912" s="216">
        <v>0</v>
      </c>
      <c r="E912" s="189"/>
      <c r="F912" s="189"/>
    </row>
    <row r="913" ht="15" spans="1:6">
      <c r="A913" s="252" t="s">
        <v>1640</v>
      </c>
      <c r="B913" s="271" t="s">
        <v>1641</v>
      </c>
      <c r="C913" s="247">
        <v>0</v>
      </c>
      <c r="D913" s="216">
        <v>0</v>
      </c>
      <c r="E913" s="189"/>
      <c r="F913" s="189"/>
    </row>
    <row r="914" ht="15" spans="1:6">
      <c r="A914" s="252" t="s">
        <v>1642</v>
      </c>
      <c r="B914" s="271" t="s">
        <v>1643</v>
      </c>
      <c r="C914" s="247">
        <v>290</v>
      </c>
      <c r="D914" s="216">
        <v>290</v>
      </c>
      <c r="E914" s="189"/>
      <c r="F914" s="189"/>
    </row>
    <row r="915" ht="15" spans="1:6">
      <c r="A915" s="252" t="s">
        <v>1644</v>
      </c>
      <c r="B915" s="271" t="s">
        <v>1645</v>
      </c>
      <c r="C915" s="247">
        <v>0</v>
      </c>
      <c r="D915" s="216">
        <v>0</v>
      </c>
      <c r="E915" s="189"/>
      <c r="F915" s="189"/>
    </row>
    <row r="916" ht="15" spans="1:6">
      <c r="A916" s="252" t="s">
        <v>1646</v>
      </c>
      <c r="B916" s="271" t="s">
        <v>1647</v>
      </c>
      <c r="C916" s="247">
        <v>95</v>
      </c>
      <c r="D916" s="216">
        <v>95</v>
      </c>
      <c r="E916" s="189"/>
      <c r="F916" s="189"/>
    </row>
    <row r="917" ht="15" spans="1:6">
      <c r="A917" s="252" t="s">
        <v>1648</v>
      </c>
      <c r="B917" s="271" t="s">
        <v>1649</v>
      </c>
      <c r="C917" s="247">
        <v>0</v>
      </c>
      <c r="D917" s="216">
        <v>0</v>
      </c>
      <c r="E917" s="189"/>
      <c r="F917" s="189"/>
    </row>
    <row r="918" ht="15" spans="1:6">
      <c r="A918" s="252" t="s">
        <v>1650</v>
      </c>
      <c r="B918" s="271" t="s">
        <v>1651</v>
      </c>
      <c r="C918" s="247">
        <v>370</v>
      </c>
      <c r="D918" s="216">
        <v>370</v>
      </c>
      <c r="E918" s="189"/>
      <c r="F918" s="189"/>
    </row>
    <row r="919" ht="15" spans="1:6">
      <c r="A919" s="252" t="s">
        <v>1652</v>
      </c>
      <c r="B919" s="271" t="s">
        <v>1653</v>
      </c>
      <c r="C919" s="247">
        <v>30</v>
      </c>
      <c r="D919" s="216">
        <v>30</v>
      </c>
      <c r="E919" s="189"/>
      <c r="F919" s="189"/>
    </row>
    <row r="920" ht="15" spans="1:6">
      <c r="A920" s="252" t="s">
        <v>1654</v>
      </c>
      <c r="B920" s="271" t="s">
        <v>1588</v>
      </c>
      <c r="C920" s="247">
        <v>0</v>
      </c>
      <c r="D920" s="216">
        <v>0</v>
      </c>
      <c r="E920" s="189"/>
      <c r="F920" s="189"/>
    </row>
    <row r="921" ht="15" spans="1:6">
      <c r="A921" s="252" t="s">
        <v>1655</v>
      </c>
      <c r="B921" s="271" t="s">
        <v>1656</v>
      </c>
      <c r="C921" s="247">
        <v>0</v>
      </c>
      <c r="D921" s="216">
        <v>0</v>
      </c>
      <c r="E921" s="189"/>
      <c r="F921" s="189"/>
    </row>
    <row r="922" ht="15" spans="1:6">
      <c r="A922" s="252" t="s">
        <v>1657</v>
      </c>
      <c r="B922" s="271" t="s">
        <v>1658</v>
      </c>
      <c r="C922" s="247">
        <v>1400</v>
      </c>
      <c r="D922" s="216">
        <v>1400</v>
      </c>
      <c r="E922" s="189"/>
      <c r="F922" s="189"/>
    </row>
    <row r="923" ht="15" spans="1:6">
      <c r="A923" s="252" t="s">
        <v>1659</v>
      </c>
      <c r="B923" s="283" t="s">
        <v>1660</v>
      </c>
      <c r="C923" s="247">
        <v>12125</v>
      </c>
      <c r="D923" s="216">
        <v>12125</v>
      </c>
      <c r="E923" s="189"/>
      <c r="F923" s="189"/>
    </row>
    <row r="924" ht="15" spans="1:6">
      <c r="A924" s="252" t="s">
        <v>1661</v>
      </c>
      <c r="B924" s="271" t="s">
        <v>69</v>
      </c>
      <c r="C924" s="247">
        <v>4200</v>
      </c>
      <c r="D924" s="216">
        <v>4200</v>
      </c>
      <c r="E924" s="189"/>
      <c r="F924" s="189"/>
    </row>
    <row r="925" ht="15" spans="1:6">
      <c r="A925" s="252" t="s">
        <v>1662</v>
      </c>
      <c r="B925" s="271" t="s">
        <v>71</v>
      </c>
      <c r="C925" s="247">
        <v>50</v>
      </c>
      <c r="D925" s="216">
        <v>50</v>
      </c>
      <c r="E925" s="189"/>
      <c r="F925" s="189"/>
    </row>
    <row r="926" ht="15" spans="1:6">
      <c r="A926" s="252" t="s">
        <v>1663</v>
      </c>
      <c r="B926" s="271" t="s">
        <v>73</v>
      </c>
      <c r="C926" s="247">
        <v>0</v>
      </c>
      <c r="D926" s="216">
        <v>0</v>
      </c>
      <c r="E926" s="189"/>
      <c r="F926" s="189"/>
    </row>
    <row r="927" ht="15" spans="1:6">
      <c r="A927" s="252" t="s">
        <v>1664</v>
      </c>
      <c r="B927" s="271" t="s">
        <v>1665</v>
      </c>
      <c r="C927" s="247">
        <v>77</v>
      </c>
      <c r="D927" s="216">
        <v>77</v>
      </c>
      <c r="E927" s="189"/>
      <c r="F927" s="189"/>
    </row>
    <row r="928" ht="15" spans="1:6">
      <c r="A928" s="252" t="s">
        <v>1666</v>
      </c>
      <c r="B928" s="271" t="s">
        <v>1667</v>
      </c>
      <c r="C928" s="247">
        <v>3200</v>
      </c>
      <c r="D928" s="216">
        <v>3200</v>
      </c>
      <c r="E928" s="189"/>
      <c r="F928" s="189"/>
    </row>
    <row r="929" ht="15" spans="1:6">
      <c r="A929" s="252" t="s">
        <v>1668</v>
      </c>
      <c r="B929" s="271" t="s">
        <v>1669</v>
      </c>
      <c r="C929" s="247">
        <v>570</v>
      </c>
      <c r="D929" s="216">
        <v>570</v>
      </c>
      <c r="E929" s="189"/>
      <c r="F929" s="189"/>
    </row>
    <row r="930" ht="15" spans="1:6">
      <c r="A930" s="252" t="s">
        <v>1670</v>
      </c>
      <c r="B930" s="271" t="s">
        <v>1671</v>
      </c>
      <c r="C930" s="247">
        <v>0</v>
      </c>
      <c r="D930" s="216">
        <v>0</v>
      </c>
      <c r="E930" s="189"/>
      <c r="F930" s="189"/>
    </row>
    <row r="931" ht="15" spans="1:6">
      <c r="A931" s="252" t="s">
        <v>1672</v>
      </c>
      <c r="B931" s="271" t="s">
        <v>1673</v>
      </c>
      <c r="C931" s="247">
        <v>0</v>
      </c>
      <c r="D931" s="216">
        <v>0</v>
      </c>
      <c r="E931" s="189"/>
      <c r="F931" s="189"/>
    </row>
    <row r="932" ht="15" spans="1:6">
      <c r="A932" s="252" t="s">
        <v>1674</v>
      </c>
      <c r="B932" s="271" t="s">
        <v>1675</v>
      </c>
      <c r="C932" s="247">
        <v>0</v>
      </c>
      <c r="D932" s="216">
        <v>0</v>
      </c>
      <c r="E932" s="189"/>
      <c r="F932" s="189"/>
    </row>
    <row r="933" ht="15" spans="1:6">
      <c r="A933" s="252" t="s">
        <v>1676</v>
      </c>
      <c r="B933" s="271" t="s">
        <v>1677</v>
      </c>
      <c r="C933" s="247">
        <v>130</v>
      </c>
      <c r="D933" s="216">
        <v>130</v>
      </c>
      <c r="E933" s="189"/>
      <c r="F933" s="189"/>
    </row>
    <row r="934" ht="15" spans="1:6">
      <c r="A934" s="252" t="s">
        <v>1678</v>
      </c>
      <c r="B934" s="271" t="s">
        <v>1679</v>
      </c>
      <c r="C934" s="247">
        <v>95</v>
      </c>
      <c r="D934" s="216">
        <v>95</v>
      </c>
      <c r="E934" s="189"/>
      <c r="F934" s="189"/>
    </row>
    <row r="935" ht="15" spans="1:6">
      <c r="A935" s="252" t="s">
        <v>1680</v>
      </c>
      <c r="B935" s="271" t="s">
        <v>1681</v>
      </c>
      <c r="C935" s="247">
        <v>0</v>
      </c>
      <c r="D935" s="216">
        <v>0</v>
      </c>
      <c r="E935" s="189"/>
      <c r="F935" s="189"/>
    </row>
    <row r="936" ht="15" spans="1:6">
      <c r="A936" s="252" t="s">
        <v>1682</v>
      </c>
      <c r="B936" s="271" t="s">
        <v>1683</v>
      </c>
      <c r="C936" s="247">
        <v>12</v>
      </c>
      <c r="D936" s="216">
        <v>12</v>
      </c>
      <c r="E936" s="189"/>
      <c r="F936" s="189"/>
    </row>
    <row r="937" ht="15" spans="1:6">
      <c r="A937" s="252" t="s">
        <v>1684</v>
      </c>
      <c r="B937" s="271" t="s">
        <v>1685</v>
      </c>
      <c r="C937" s="247">
        <v>94</v>
      </c>
      <c r="D937" s="216">
        <v>94</v>
      </c>
      <c r="E937" s="189"/>
      <c r="F937" s="189"/>
    </row>
    <row r="938" ht="15" spans="1:6">
      <c r="A938" s="252" t="s">
        <v>1686</v>
      </c>
      <c r="B938" s="271" t="s">
        <v>1687</v>
      </c>
      <c r="C938" s="247">
        <v>330</v>
      </c>
      <c r="D938" s="216">
        <v>330</v>
      </c>
      <c r="E938" s="189"/>
      <c r="F938" s="189"/>
    </row>
    <row r="939" ht="15" spans="1:6">
      <c r="A939" s="252" t="s">
        <v>1688</v>
      </c>
      <c r="B939" s="271" t="s">
        <v>1689</v>
      </c>
      <c r="C939" s="247">
        <v>1010</v>
      </c>
      <c r="D939" s="216">
        <v>1010</v>
      </c>
      <c r="E939" s="189"/>
      <c r="F939" s="189"/>
    </row>
    <row r="940" ht="15" spans="1:6">
      <c r="A940" s="252" t="s">
        <v>1690</v>
      </c>
      <c r="B940" s="271" t="s">
        <v>1691</v>
      </c>
      <c r="C940" s="247">
        <v>0</v>
      </c>
      <c r="D940" s="216">
        <v>0</v>
      </c>
      <c r="E940" s="189"/>
      <c r="F940" s="189"/>
    </row>
    <row r="941" ht="15" spans="1:6">
      <c r="A941" s="252" t="s">
        <v>1692</v>
      </c>
      <c r="B941" s="271" t="s">
        <v>1693</v>
      </c>
      <c r="C941" s="247">
        <v>0</v>
      </c>
      <c r="D941" s="216">
        <v>0</v>
      </c>
      <c r="E941" s="189"/>
      <c r="F941" s="189"/>
    </row>
    <row r="942" ht="15" spans="1:6">
      <c r="A942" s="252" t="s">
        <v>1694</v>
      </c>
      <c r="B942" s="271" t="s">
        <v>1695</v>
      </c>
      <c r="C942" s="247">
        <v>578</v>
      </c>
      <c r="D942" s="216">
        <v>578</v>
      </c>
      <c r="E942" s="189"/>
      <c r="F942" s="189"/>
    </row>
    <row r="943" ht="15" spans="1:6">
      <c r="A943" s="252" t="s">
        <v>1696</v>
      </c>
      <c r="B943" s="271" t="s">
        <v>1697</v>
      </c>
      <c r="C943" s="247">
        <v>290</v>
      </c>
      <c r="D943" s="216">
        <v>290</v>
      </c>
      <c r="E943" s="189"/>
      <c r="F943" s="189"/>
    </row>
    <row r="944" ht="15" spans="1:6">
      <c r="A944" s="252" t="s">
        <v>1698</v>
      </c>
      <c r="B944" s="271" t="s">
        <v>1699</v>
      </c>
      <c r="C944" s="247">
        <v>1135</v>
      </c>
      <c r="D944" s="216">
        <v>1135</v>
      </c>
      <c r="E944" s="189"/>
      <c r="F944" s="189"/>
    </row>
    <row r="945" ht="15" spans="1:6">
      <c r="A945" s="252" t="s">
        <v>1700</v>
      </c>
      <c r="B945" s="271" t="s">
        <v>1645</v>
      </c>
      <c r="C945" s="247">
        <v>0</v>
      </c>
      <c r="D945" s="216">
        <v>0</v>
      </c>
      <c r="E945" s="189"/>
      <c r="F945" s="189"/>
    </row>
    <row r="946" ht="15" spans="1:6">
      <c r="A946" s="252" t="s">
        <v>1701</v>
      </c>
      <c r="B946" s="271" t="s">
        <v>1702</v>
      </c>
      <c r="C946" s="247">
        <v>46</v>
      </c>
      <c r="D946" s="216">
        <v>46</v>
      </c>
      <c r="E946" s="189"/>
      <c r="F946" s="189"/>
    </row>
    <row r="947" ht="15" spans="1:6">
      <c r="A947" s="252" t="s">
        <v>1703</v>
      </c>
      <c r="B947" s="271" t="s">
        <v>1704</v>
      </c>
      <c r="C947" s="247">
        <v>78</v>
      </c>
      <c r="D947" s="216">
        <v>78</v>
      </c>
      <c r="E947" s="189"/>
      <c r="F947" s="189"/>
    </row>
    <row r="948" ht="15" spans="1:6">
      <c r="A948" s="252" t="s">
        <v>1705</v>
      </c>
      <c r="B948" s="271" t="s">
        <v>1706</v>
      </c>
      <c r="C948" s="247">
        <v>0</v>
      </c>
      <c r="D948" s="216">
        <v>0</v>
      </c>
      <c r="E948" s="189"/>
      <c r="F948" s="189"/>
    </row>
    <row r="949" ht="15" spans="1:6">
      <c r="A949" s="252" t="s">
        <v>1707</v>
      </c>
      <c r="B949" s="271" t="s">
        <v>1708</v>
      </c>
      <c r="C949" s="247">
        <v>0</v>
      </c>
      <c r="D949" s="216">
        <v>0</v>
      </c>
      <c r="E949" s="189"/>
      <c r="F949" s="189"/>
    </row>
    <row r="950" ht="15" spans="1:6">
      <c r="A950" s="252" t="s">
        <v>1709</v>
      </c>
      <c r="B950" s="271" t="s">
        <v>1710</v>
      </c>
      <c r="C950" s="247">
        <v>230</v>
      </c>
      <c r="D950" s="216">
        <v>230</v>
      </c>
      <c r="E950" s="189"/>
      <c r="F950" s="189"/>
    </row>
    <row r="951" ht="15" spans="1:6">
      <c r="A951" s="252" t="s">
        <v>1711</v>
      </c>
      <c r="B951" s="284" t="s">
        <v>1712</v>
      </c>
      <c r="C951" s="247">
        <v>14505</v>
      </c>
      <c r="D951" s="216">
        <v>14505</v>
      </c>
      <c r="E951" s="189"/>
      <c r="F951" s="189"/>
    </row>
    <row r="952" ht="15" spans="1:6">
      <c r="A952" s="252" t="s">
        <v>1713</v>
      </c>
      <c r="B952" s="271" t="s">
        <v>1714</v>
      </c>
      <c r="C952" s="247">
        <v>0</v>
      </c>
      <c r="D952" s="216">
        <v>0</v>
      </c>
      <c r="E952" s="189"/>
      <c r="F952" s="189"/>
    </row>
    <row r="953" ht="15" spans="1:6">
      <c r="A953" s="252" t="s">
        <v>1715</v>
      </c>
      <c r="B953" s="271" t="s">
        <v>1716</v>
      </c>
      <c r="C953" s="247">
        <v>1560</v>
      </c>
      <c r="D953" s="216">
        <v>1560</v>
      </c>
      <c r="E953" s="189"/>
      <c r="F953" s="189"/>
    </row>
    <row r="954" ht="15" spans="1:6">
      <c r="A954" s="252" t="s">
        <v>1717</v>
      </c>
      <c r="B954" s="271" t="s">
        <v>1718</v>
      </c>
      <c r="C954" s="247">
        <v>745</v>
      </c>
      <c r="D954" s="216">
        <v>745</v>
      </c>
      <c r="E954" s="189"/>
      <c r="F954" s="189"/>
    </row>
    <row r="955" ht="15" spans="1:6">
      <c r="A955" s="252" t="s">
        <v>1719</v>
      </c>
      <c r="B955" s="271" t="s">
        <v>1720</v>
      </c>
      <c r="C955" s="247">
        <v>0</v>
      </c>
      <c r="D955" s="216">
        <v>0</v>
      </c>
      <c r="E955" s="189"/>
      <c r="F955" s="189"/>
    </row>
    <row r="956" ht="15" spans="1:6">
      <c r="A956" s="252" t="s">
        <v>1721</v>
      </c>
      <c r="B956" s="278" t="s">
        <v>1722</v>
      </c>
      <c r="C956" s="247">
        <v>0</v>
      </c>
      <c r="D956" s="216">
        <v>0</v>
      </c>
      <c r="E956" s="189"/>
      <c r="F956" s="189"/>
    </row>
    <row r="957" ht="15" spans="1:6">
      <c r="A957" s="252" t="s">
        <v>1723</v>
      </c>
      <c r="B957" s="278" t="s">
        <v>1724</v>
      </c>
      <c r="C957" s="247">
        <v>12200</v>
      </c>
      <c r="D957" s="216">
        <v>12200</v>
      </c>
      <c r="E957" s="189"/>
      <c r="F957" s="189"/>
    </row>
    <row r="958" ht="15" spans="1:6">
      <c r="A958" s="252" t="s">
        <v>1725</v>
      </c>
      <c r="B958" s="283" t="s">
        <v>1726</v>
      </c>
      <c r="C958" s="247">
        <v>8130</v>
      </c>
      <c r="D958" s="216">
        <v>8130</v>
      </c>
      <c r="E958" s="189"/>
      <c r="F958" s="189"/>
    </row>
    <row r="959" ht="15" spans="1:6">
      <c r="A959" s="252" t="s">
        <v>1727</v>
      </c>
      <c r="B959" s="271" t="s">
        <v>1728</v>
      </c>
      <c r="C959" s="247">
        <v>1350</v>
      </c>
      <c r="D959" s="216">
        <v>1350</v>
      </c>
      <c r="E959" s="189"/>
      <c r="F959" s="189"/>
    </row>
    <row r="960" ht="15" spans="1:6">
      <c r="A960" s="252" t="s">
        <v>1729</v>
      </c>
      <c r="B960" s="271" t="s">
        <v>1730</v>
      </c>
      <c r="C960" s="247">
        <v>0</v>
      </c>
      <c r="D960" s="216">
        <v>0</v>
      </c>
      <c r="E960" s="189"/>
      <c r="F960" s="189"/>
    </row>
    <row r="961" ht="15" spans="1:6">
      <c r="A961" s="252" t="s">
        <v>1731</v>
      </c>
      <c r="B961" s="271" t="s">
        <v>1732</v>
      </c>
      <c r="C961" s="247">
        <v>5044</v>
      </c>
      <c r="D961" s="216">
        <v>5044</v>
      </c>
      <c r="E961" s="189"/>
      <c r="F961" s="189"/>
    </row>
    <row r="962" ht="15" spans="1:6">
      <c r="A962" s="252" t="s">
        <v>1733</v>
      </c>
      <c r="B962" s="271" t="s">
        <v>1734</v>
      </c>
      <c r="C962" s="247">
        <v>0</v>
      </c>
      <c r="D962" s="216">
        <v>0</v>
      </c>
      <c r="E962" s="189"/>
      <c r="F962" s="189"/>
    </row>
    <row r="963" ht="15" spans="1:6">
      <c r="A963" s="252" t="s">
        <v>1735</v>
      </c>
      <c r="B963" s="271" t="s">
        <v>1736</v>
      </c>
      <c r="C963" s="247">
        <v>106</v>
      </c>
      <c r="D963" s="216">
        <v>106</v>
      </c>
      <c r="E963" s="189"/>
      <c r="F963" s="189"/>
    </row>
    <row r="964" ht="15" spans="1:6">
      <c r="A964" s="252" t="s">
        <v>1737</v>
      </c>
      <c r="B964" s="271" t="s">
        <v>1738</v>
      </c>
      <c r="C964" s="247">
        <v>1630</v>
      </c>
      <c r="D964" s="216">
        <v>1630</v>
      </c>
      <c r="E964" s="189"/>
      <c r="F964" s="189"/>
    </row>
    <row r="965" ht="15" spans="1:6">
      <c r="A965" s="252" t="s">
        <v>1739</v>
      </c>
      <c r="B965" s="283" t="s">
        <v>1740</v>
      </c>
      <c r="C965" s="247">
        <v>5090</v>
      </c>
      <c r="D965" s="216">
        <v>5090</v>
      </c>
      <c r="E965" s="189"/>
      <c r="F965" s="189"/>
    </row>
    <row r="966" ht="15" spans="1:6">
      <c r="A966" s="252" t="s">
        <v>1741</v>
      </c>
      <c r="B966" s="271" t="s">
        <v>1742</v>
      </c>
      <c r="C966" s="247">
        <v>0</v>
      </c>
      <c r="D966" s="216">
        <v>0</v>
      </c>
      <c r="E966" s="189"/>
      <c r="F966" s="189"/>
    </row>
    <row r="967" ht="15" spans="1:6">
      <c r="A967" s="252" t="s">
        <v>1743</v>
      </c>
      <c r="B967" s="271" t="s">
        <v>1744</v>
      </c>
      <c r="C967" s="247">
        <v>4320</v>
      </c>
      <c r="D967" s="216">
        <v>4320</v>
      </c>
      <c r="E967" s="189"/>
      <c r="F967" s="189"/>
    </row>
    <row r="968" ht="15" spans="1:6">
      <c r="A968" s="252" t="s">
        <v>1745</v>
      </c>
      <c r="B968" s="271" t="s">
        <v>1746</v>
      </c>
      <c r="C968" s="247">
        <v>720</v>
      </c>
      <c r="D968" s="216">
        <v>720</v>
      </c>
      <c r="E968" s="189"/>
      <c r="F968" s="189"/>
    </row>
    <row r="969" ht="15" spans="1:6">
      <c r="A969" s="252" t="s">
        <v>1747</v>
      </c>
      <c r="B969" s="271" t="s">
        <v>1748</v>
      </c>
      <c r="C969" s="247">
        <v>0</v>
      </c>
      <c r="D969" s="216">
        <v>0</v>
      </c>
      <c r="E969" s="189"/>
      <c r="F969" s="189"/>
    </row>
    <row r="970" ht="15" spans="1:6">
      <c r="A970" s="252" t="s">
        <v>1749</v>
      </c>
      <c r="B970" s="271" t="s">
        <v>1750</v>
      </c>
      <c r="C970" s="247">
        <v>50</v>
      </c>
      <c r="D970" s="216">
        <v>50</v>
      </c>
      <c r="E970" s="189"/>
      <c r="F970" s="189"/>
    </row>
    <row r="971" ht="15" spans="1:6">
      <c r="A971" s="252" t="s">
        <v>1751</v>
      </c>
      <c r="B971" s="283" t="s">
        <v>1752</v>
      </c>
      <c r="C971" s="247">
        <v>3030</v>
      </c>
      <c r="D971" s="216">
        <v>3030</v>
      </c>
      <c r="E971" s="189"/>
      <c r="F971" s="189"/>
    </row>
    <row r="972" ht="15" spans="1:6">
      <c r="A972" s="252" t="s">
        <v>1753</v>
      </c>
      <c r="B972" s="271" t="s">
        <v>1754</v>
      </c>
      <c r="C972" s="247">
        <v>0</v>
      </c>
      <c r="D972" s="216">
        <v>0</v>
      </c>
      <c r="E972" s="189"/>
      <c r="F972" s="189"/>
    </row>
    <row r="973" ht="15" spans="1:6">
      <c r="A973" s="252" t="s">
        <v>1755</v>
      </c>
      <c r="B973" s="271" t="s">
        <v>1756</v>
      </c>
      <c r="C973" s="247">
        <v>3030</v>
      </c>
      <c r="D973" s="216">
        <v>3030</v>
      </c>
      <c r="E973" s="189"/>
      <c r="F973" s="189"/>
    </row>
    <row r="974" ht="15" spans="1:6">
      <c r="A974" s="252" t="s">
        <v>1757</v>
      </c>
      <c r="B974" s="283" t="s">
        <v>1758</v>
      </c>
      <c r="C974" s="247">
        <v>3200</v>
      </c>
      <c r="D974" s="216">
        <v>3200</v>
      </c>
      <c r="E974" s="189"/>
      <c r="F974" s="189"/>
    </row>
    <row r="975" ht="15" spans="1:6">
      <c r="A975" s="252" t="s">
        <v>1759</v>
      </c>
      <c r="B975" s="271" t="s">
        <v>1760</v>
      </c>
      <c r="C975" s="247">
        <v>0</v>
      </c>
      <c r="D975" s="216">
        <v>0</v>
      </c>
      <c r="E975" s="189"/>
      <c r="F975" s="189"/>
    </row>
    <row r="976" ht="15" spans="1:6">
      <c r="A976" s="252" t="s">
        <v>1761</v>
      </c>
      <c r="B976" s="271" t="s">
        <v>1762</v>
      </c>
      <c r="C976" s="247">
        <v>3200</v>
      </c>
      <c r="D976" s="216">
        <v>3200</v>
      </c>
      <c r="E976" s="189"/>
      <c r="F976" s="189"/>
    </row>
    <row r="977" ht="15" spans="1:6">
      <c r="A977" s="252" t="s">
        <v>1763</v>
      </c>
      <c r="B977" s="258" t="s">
        <v>1764</v>
      </c>
      <c r="C977" s="247">
        <v>11895</v>
      </c>
      <c r="D977" s="216">
        <v>11895</v>
      </c>
      <c r="E977" s="189"/>
      <c r="F977" s="189"/>
    </row>
    <row r="978" ht="15" spans="1:6">
      <c r="A978" s="252" t="s">
        <v>1765</v>
      </c>
      <c r="B978" s="271" t="s">
        <v>1766</v>
      </c>
      <c r="C978" s="247">
        <v>8975</v>
      </c>
      <c r="D978" s="216">
        <v>8975</v>
      </c>
      <c r="E978" s="189"/>
      <c r="F978" s="189"/>
    </row>
    <row r="979" ht="15" spans="1:6">
      <c r="A979" s="252" t="s">
        <v>1767</v>
      </c>
      <c r="B979" s="271" t="s">
        <v>69</v>
      </c>
      <c r="C979" s="247">
        <v>1790</v>
      </c>
      <c r="D979" s="216">
        <v>1790</v>
      </c>
      <c r="E979" s="189"/>
      <c r="F979" s="189"/>
    </row>
    <row r="980" ht="15" spans="1:6">
      <c r="A980" s="252" t="s">
        <v>1768</v>
      </c>
      <c r="B980" s="271" t="s">
        <v>71</v>
      </c>
      <c r="C980" s="247">
        <v>405</v>
      </c>
      <c r="D980" s="216">
        <v>405</v>
      </c>
      <c r="E980" s="189"/>
      <c r="F980" s="189"/>
    </row>
    <row r="981" ht="15" spans="1:6">
      <c r="A981" s="252" t="s">
        <v>1769</v>
      </c>
      <c r="B981" s="271" t="s">
        <v>73</v>
      </c>
      <c r="C981" s="247">
        <v>20</v>
      </c>
      <c r="D981" s="216">
        <v>20</v>
      </c>
      <c r="E981" s="189"/>
      <c r="F981" s="189"/>
    </row>
    <row r="982" ht="15" spans="1:6">
      <c r="A982" s="252" t="s">
        <v>1770</v>
      </c>
      <c r="B982" s="271" t="s">
        <v>1771</v>
      </c>
      <c r="C982" s="247">
        <v>2560</v>
      </c>
      <c r="D982" s="216">
        <v>2560</v>
      </c>
      <c r="E982" s="189"/>
      <c r="F982" s="189"/>
    </row>
    <row r="983" ht="15" spans="1:6">
      <c r="A983" s="252" t="s">
        <v>1772</v>
      </c>
      <c r="B983" s="271" t="s">
        <v>1773</v>
      </c>
      <c r="C983" s="247">
        <v>2370</v>
      </c>
      <c r="D983" s="216">
        <v>2370</v>
      </c>
      <c r="E983" s="189"/>
      <c r="F983" s="189"/>
    </row>
    <row r="984" ht="15" spans="1:6">
      <c r="A984" s="252" t="s">
        <v>1774</v>
      </c>
      <c r="B984" s="271" t="s">
        <v>1775</v>
      </c>
      <c r="C984" s="247">
        <v>0</v>
      </c>
      <c r="D984" s="216">
        <v>0</v>
      </c>
      <c r="E984" s="189"/>
      <c r="F984" s="189"/>
    </row>
    <row r="985" ht="15" spans="1:6">
      <c r="A985" s="252" t="s">
        <v>1776</v>
      </c>
      <c r="B985" s="271" t="s">
        <v>1777</v>
      </c>
      <c r="C985" s="247">
        <v>390</v>
      </c>
      <c r="D985" s="216">
        <v>390</v>
      </c>
      <c r="E985" s="189"/>
      <c r="F985" s="189"/>
    </row>
    <row r="986" ht="15" spans="1:6">
      <c r="A986" s="252" t="s">
        <v>1778</v>
      </c>
      <c r="B986" s="271" t="s">
        <v>1779</v>
      </c>
      <c r="C986" s="247">
        <v>715</v>
      </c>
      <c r="D986" s="216">
        <v>715</v>
      </c>
      <c r="E986" s="189"/>
      <c r="F986" s="189"/>
    </row>
    <row r="987" ht="15" spans="1:6">
      <c r="A987" s="252" t="s">
        <v>1780</v>
      </c>
      <c r="B987" s="271" t="s">
        <v>1781</v>
      </c>
      <c r="C987" s="247">
        <v>4</v>
      </c>
      <c r="D987" s="216">
        <v>4</v>
      </c>
      <c r="E987" s="189"/>
      <c r="F987" s="189"/>
    </row>
    <row r="988" ht="15" spans="1:6">
      <c r="A988" s="252" t="s">
        <v>1782</v>
      </c>
      <c r="B988" s="271" t="s">
        <v>1783</v>
      </c>
      <c r="C988" s="247">
        <v>0</v>
      </c>
      <c r="D988" s="216">
        <v>0</v>
      </c>
      <c r="E988" s="189"/>
      <c r="F988" s="189"/>
    </row>
    <row r="989" ht="15" spans="1:6">
      <c r="A989" s="252" t="s">
        <v>1784</v>
      </c>
      <c r="B989" s="271" t="s">
        <v>1785</v>
      </c>
      <c r="C989" s="247">
        <v>31</v>
      </c>
      <c r="D989" s="216">
        <v>31</v>
      </c>
      <c r="E989" s="189"/>
      <c r="F989" s="189"/>
    </row>
    <row r="990" ht="15" spans="1:6">
      <c r="A990" s="252" t="s">
        <v>1786</v>
      </c>
      <c r="B990" s="271" t="s">
        <v>1787</v>
      </c>
      <c r="C990" s="247">
        <v>0</v>
      </c>
      <c r="D990" s="216">
        <v>0</v>
      </c>
      <c r="E990" s="189"/>
      <c r="F990" s="189"/>
    </row>
    <row r="991" ht="15" spans="1:6">
      <c r="A991" s="252" t="s">
        <v>1788</v>
      </c>
      <c r="B991" s="271" t="s">
        <v>1789</v>
      </c>
      <c r="C991" s="247">
        <v>0</v>
      </c>
      <c r="D991" s="216">
        <v>0</v>
      </c>
      <c r="E991" s="189"/>
      <c r="F991" s="189"/>
    </row>
    <row r="992" ht="15" spans="1:6">
      <c r="A992" s="252" t="s">
        <v>1790</v>
      </c>
      <c r="B992" s="271" t="s">
        <v>1791</v>
      </c>
      <c r="C992" s="247">
        <v>0</v>
      </c>
      <c r="D992" s="216">
        <v>0</v>
      </c>
      <c r="E992" s="189"/>
      <c r="F992" s="189"/>
    </row>
    <row r="993" ht="15" spans="1:6">
      <c r="A993" s="252" t="s">
        <v>1792</v>
      </c>
      <c r="B993" s="271" t="s">
        <v>1793</v>
      </c>
      <c r="C993" s="247">
        <v>0</v>
      </c>
      <c r="D993" s="216">
        <v>0</v>
      </c>
      <c r="E993" s="189"/>
      <c r="F993" s="189"/>
    </row>
    <row r="994" ht="15" spans="1:6">
      <c r="A994" s="252" t="s">
        <v>1794</v>
      </c>
      <c r="B994" s="271" t="s">
        <v>1795</v>
      </c>
      <c r="C994" s="247">
        <v>0</v>
      </c>
      <c r="D994" s="216">
        <v>0</v>
      </c>
      <c r="E994" s="189"/>
      <c r="F994" s="189"/>
    </row>
    <row r="995" ht="15" spans="1:6">
      <c r="A995" s="252" t="s">
        <v>1796</v>
      </c>
      <c r="B995" s="271" t="s">
        <v>1797</v>
      </c>
      <c r="C995" s="247">
        <v>0</v>
      </c>
      <c r="D995" s="216">
        <v>0</v>
      </c>
      <c r="E995" s="189"/>
      <c r="F995" s="189"/>
    </row>
    <row r="996" ht="15" spans="1:6">
      <c r="A996" s="252" t="s">
        <v>1798</v>
      </c>
      <c r="B996" s="271" t="s">
        <v>1799</v>
      </c>
      <c r="C996" s="247">
        <v>0</v>
      </c>
      <c r="D996" s="216">
        <v>0</v>
      </c>
      <c r="E996" s="189"/>
      <c r="F996" s="189"/>
    </row>
    <row r="997" ht="15" spans="1:6">
      <c r="A997" s="252" t="s">
        <v>1800</v>
      </c>
      <c r="B997" s="271" t="s">
        <v>1801</v>
      </c>
      <c r="C997" s="247">
        <v>0</v>
      </c>
      <c r="D997" s="216">
        <v>0</v>
      </c>
      <c r="E997" s="189"/>
      <c r="F997" s="189"/>
    </row>
    <row r="998" ht="15" spans="1:6">
      <c r="A998" s="252" t="s">
        <v>1802</v>
      </c>
      <c r="B998" s="271" t="s">
        <v>1803</v>
      </c>
      <c r="C998" s="247">
        <v>690</v>
      </c>
      <c r="D998" s="216">
        <v>690</v>
      </c>
      <c r="E998" s="189"/>
      <c r="F998" s="189"/>
    </row>
    <row r="999" ht="15" spans="1:6">
      <c r="A999" s="252" t="s">
        <v>1804</v>
      </c>
      <c r="B999" s="271" t="s">
        <v>1805</v>
      </c>
      <c r="C999" s="247">
        <v>110</v>
      </c>
      <c r="D999" s="216">
        <v>110</v>
      </c>
      <c r="E999" s="189"/>
      <c r="F999" s="189"/>
    </row>
    <row r="1000" ht="15" spans="1:6">
      <c r="A1000" s="252" t="s">
        <v>1806</v>
      </c>
      <c r="B1000" s="271" t="s">
        <v>69</v>
      </c>
      <c r="C1000" s="247">
        <v>0</v>
      </c>
      <c r="D1000" s="216">
        <v>0</v>
      </c>
      <c r="E1000" s="189"/>
      <c r="F1000" s="189"/>
    </row>
    <row r="1001" ht="15" spans="1:6">
      <c r="A1001" s="252" t="s">
        <v>1807</v>
      </c>
      <c r="B1001" s="271" t="s">
        <v>71</v>
      </c>
      <c r="C1001" s="247">
        <v>0</v>
      </c>
      <c r="D1001" s="216">
        <v>0</v>
      </c>
      <c r="E1001" s="189"/>
      <c r="F1001" s="189"/>
    </row>
    <row r="1002" ht="15" spans="1:6">
      <c r="A1002" s="252" t="s">
        <v>1808</v>
      </c>
      <c r="B1002" s="271" t="s">
        <v>73</v>
      </c>
      <c r="C1002" s="247">
        <v>0</v>
      </c>
      <c r="D1002" s="216">
        <v>0</v>
      </c>
      <c r="E1002" s="189"/>
      <c r="F1002" s="189"/>
    </row>
    <row r="1003" ht="15" spans="1:6">
      <c r="A1003" s="252" t="s">
        <v>1809</v>
      </c>
      <c r="B1003" s="271" t="s">
        <v>1810</v>
      </c>
      <c r="C1003" s="247">
        <v>0</v>
      </c>
      <c r="D1003" s="216">
        <v>0</v>
      </c>
      <c r="E1003" s="189"/>
      <c r="F1003" s="189"/>
    </row>
    <row r="1004" ht="15" spans="1:6">
      <c r="A1004" s="252" t="s">
        <v>1811</v>
      </c>
      <c r="B1004" s="271" t="s">
        <v>1812</v>
      </c>
      <c r="C1004" s="247">
        <v>0</v>
      </c>
      <c r="D1004" s="216">
        <v>0</v>
      </c>
      <c r="E1004" s="189"/>
      <c r="F1004" s="189"/>
    </row>
    <row r="1005" ht="15" spans="1:6">
      <c r="A1005" s="252" t="s">
        <v>1813</v>
      </c>
      <c r="B1005" s="271" t="s">
        <v>1814</v>
      </c>
      <c r="C1005" s="247">
        <v>110</v>
      </c>
      <c r="D1005" s="216">
        <v>110</v>
      </c>
      <c r="E1005" s="189"/>
      <c r="F1005" s="189"/>
    </row>
    <row r="1006" ht="15" spans="1:6">
      <c r="A1006" s="252" t="s">
        <v>1815</v>
      </c>
      <c r="B1006" s="271" t="s">
        <v>1816</v>
      </c>
      <c r="C1006" s="247">
        <v>0</v>
      </c>
      <c r="D1006" s="216">
        <v>0</v>
      </c>
      <c r="E1006" s="189"/>
      <c r="F1006" s="189"/>
    </row>
    <row r="1007" ht="15" spans="1:6">
      <c r="A1007" s="252" t="s">
        <v>1817</v>
      </c>
      <c r="B1007" s="271" t="s">
        <v>1818</v>
      </c>
      <c r="C1007" s="247">
        <v>0</v>
      </c>
      <c r="D1007" s="216">
        <v>0</v>
      </c>
      <c r="E1007" s="189"/>
      <c r="F1007" s="189"/>
    </row>
    <row r="1008" ht="15" spans="1:6">
      <c r="A1008" s="252" t="s">
        <v>1819</v>
      </c>
      <c r="B1008" s="271" t="s">
        <v>1820</v>
      </c>
      <c r="C1008" s="247">
        <v>0</v>
      </c>
      <c r="D1008" s="216">
        <v>0</v>
      </c>
      <c r="E1008" s="189"/>
      <c r="F1008" s="189"/>
    </row>
    <row r="1009" ht="15" spans="1:6">
      <c r="A1009" s="252" t="s">
        <v>1821</v>
      </c>
      <c r="B1009" s="271" t="s">
        <v>1822</v>
      </c>
      <c r="C1009" s="247">
        <v>0</v>
      </c>
      <c r="D1009" s="216">
        <v>0</v>
      </c>
      <c r="E1009" s="189"/>
      <c r="F1009" s="189"/>
    </row>
    <row r="1010" ht="15" spans="1:6">
      <c r="A1010" s="252" t="s">
        <v>1823</v>
      </c>
      <c r="B1010" s="271" t="s">
        <v>69</v>
      </c>
      <c r="C1010" s="247">
        <v>0</v>
      </c>
      <c r="D1010" s="216">
        <v>0</v>
      </c>
      <c r="E1010" s="189"/>
      <c r="F1010" s="189"/>
    </row>
    <row r="1011" ht="15" spans="1:6">
      <c r="A1011" s="252" t="s">
        <v>1824</v>
      </c>
      <c r="B1011" s="271" t="s">
        <v>71</v>
      </c>
      <c r="C1011" s="247">
        <v>0</v>
      </c>
      <c r="D1011" s="216">
        <v>0</v>
      </c>
      <c r="E1011" s="189"/>
      <c r="F1011" s="189"/>
    </row>
    <row r="1012" ht="15" spans="1:6">
      <c r="A1012" s="252" t="s">
        <v>1825</v>
      </c>
      <c r="B1012" s="271" t="s">
        <v>73</v>
      </c>
      <c r="C1012" s="247">
        <v>0</v>
      </c>
      <c r="D1012" s="216">
        <v>0</v>
      </c>
      <c r="E1012" s="189"/>
      <c r="F1012" s="189"/>
    </row>
    <row r="1013" ht="15" spans="1:6">
      <c r="A1013" s="252" t="s">
        <v>1826</v>
      </c>
      <c r="B1013" s="271" t="s">
        <v>1827</v>
      </c>
      <c r="C1013" s="247">
        <v>0</v>
      </c>
      <c r="D1013" s="216">
        <v>0</v>
      </c>
      <c r="E1013" s="189"/>
      <c r="F1013" s="189"/>
    </row>
    <row r="1014" ht="15" spans="1:6">
      <c r="A1014" s="252" t="s">
        <v>1828</v>
      </c>
      <c r="B1014" s="271" t="s">
        <v>1829</v>
      </c>
      <c r="C1014" s="247">
        <v>0</v>
      </c>
      <c r="D1014" s="216">
        <v>0</v>
      </c>
      <c r="E1014" s="189"/>
      <c r="F1014" s="189"/>
    </row>
    <row r="1015" ht="15" spans="1:6">
      <c r="A1015" s="252" t="s">
        <v>1830</v>
      </c>
      <c r="B1015" s="271" t="s">
        <v>1831</v>
      </c>
      <c r="C1015" s="247">
        <v>0</v>
      </c>
      <c r="D1015" s="216">
        <v>0</v>
      </c>
      <c r="E1015" s="189"/>
      <c r="F1015" s="189"/>
    </row>
    <row r="1016" ht="15" spans="1:6">
      <c r="A1016" s="252" t="s">
        <v>1832</v>
      </c>
      <c r="B1016" s="271" t="s">
        <v>1833</v>
      </c>
      <c r="C1016" s="247">
        <v>0</v>
      </c>
      <c r="D1016" s="216">
        <v>0</v>
      </c>
      <c r="E1016" s="189"/>
      <c r="F1016" s="189"/>
    </row>
    <row r="1017" ht="15" spans="1:6">
      <c r="A1017" s="252" t="s">
        <v>1834</v>
      </c>
      <c r="B1017" s="271" t="s">
        <v>1835</v>
      </c>
      <c r="C1017" s="247">
        <v>0</v>
      </c>
      <c r="D1017" s="216">
        <v>0</v>
      </c>
      <c r="E1017" s="189"/>
      <c r="F1017" s="189"/>
    </row>
    <row r="1018" ht="15" spans="1:6">
      <c r="A1018" s="252" t="s">
        <v>1836</v>
      </c>
      <c r="B1018" s="271" t="s">
        <v>1837</v>
      </c>
      <c r="C1018" s="247">
        <v>0</v>
      </c>
      <c r="D1018" s="216">
        <v>0</v>
      </c>
      <c r="E1018" s="189"/>
      <c r="F1018" s="189"/>
    </row>
    <row r="1019" ht="15" spans="1:6">
      <c r="A1019" s="252" t="s">
        <v>1838</v>
      </c>
      <c r="B1019" s="258" t="s">
        <v>1839</v>
      </c>
      <c r="C1019" s="247">
        <v>0</v>
      </c>
      <c r="D1019" s="216">
        <v>0</v>
      </c>
      <c r="E1019" s="189"/>
      <c r="F1019" s="189"/>
    </row>
    <row r="1020" ht="15" spans="1:6">
      <c r="A1020" s="252" t="s">
        <v>1840</v>
      </c>
      <c r="B1020" s="258" t="s">
        <v>69</v>
      </c>
      <c r="C1020" s="247">
        <v>0</v>
      </c>
      <c r="D1020" s="216">
        <v>0</v>
      </c>
      <c r="E1020" s="189"/>
      <c r="F1020" s="189"/>
    </row>
    <row r="1021" ht="15" spans="1:6">
      <c r="A1021" s="252" t="s">
        <v>1841</v>
      </c>
      <c r="B1021" s="258" t="s">
        <v>71</v>
      </c>
      <c r="C1021" s="247">
        <v>0</v>
      </c>
      <c r="D1021" s="216">
        <v>0</v>
      </c>
      <c r="E1021" s="189"/>
      <c r="F1021" s="189"/>
    </row>
    <row r="1022" ht="15" spans="1:6">
      <c r="A1022" s="252" t="s">
        <v>1842</v>
      </c>
      <c r="B1022" s="258" t="s">
        <v>73</v>
      </c>
      <c r="C1022" s="247">
        <v>0</v>
      </c>
      <c r="D1022" s="216">
        <v>0</v>
      </c>
      <c r="E1022" s="189"/>
      <c r="F1022" s="189"/>
    </row>
    <row r="1023" ht="15" spans="1:6">
      <c r="A1023" s="252" t="s">
        <v>1843</v>
      </c>
      <c r="B1023" s="258" t="s">
        <v>1818</v>
      </c>
      <c r="C1023" s="247">
        <v>0</v>
      </c>
      <c r="D1023" s="216">
        <v>0</v>
      </c>
      <c r="E1023" s="189"/>
      <c r="F1023" s="189"/>
    </row>
    <row r="1024" ht="15" spans="1:6">
      <c r="A1024" s="252" t="s">
        <v>1844</v>
      </c>
      <c r="B1024" s="258" t="s">
        <v>1845</v>
      </c>
      <c r="C1024" s="247">
        <v>0</v>
      </c>
      <c r="D1024" s="216">
        <v>0</v>
      </c>
      <c r="E1024" s="189"/>
      <c r="F1024" s="189"/>
    </row>
    <row r="1025" ht="15" spans="1:6">
      <c r="A1025" s="252" t="s">
        <v>1846</v>
      </c>
      <c r="B1025" s="258" t="s">
        <v>1847</v>
      </c>
      <c r="C1025" s="247">
        <v>0</v>
      </c>
      <c r="D1025" s="216">
        <v>0</v>
      </c>
      <c r="E1025" s="189"/>
      <c r="F1025" s="189"/>
    </row>
    <row r="1026" ht="15" spans="1:6">
      <c r="A1026" s="252" t="s">
        <v>1848</v>
      </c>
      <c r="B1026" s="258" t="s">
        <v>1849</v>
      </c>
      <c r="C1026" s="247">
        <v>2810</v>
      </c>
      <c r="D1026" s="216">
        <v>2810</v>
      </c>
      <c r="E1026" s="189"/>
      <c r="F1026" s="189"/>
    </row>
    <row r="1027" ht="15" spans="1:6">
      <c r="A1027" s="252" t="s">
        <v>1850</v>
      </c>
      <c r="B1027" s="258" t="s">
        <v>1851</v>
      </c>
      <c r="C1027" s="247">
        <v>1660</v>
      </c>
      <c r="D1027" s="216">
        <v>1660</v>
      </c>
      <c r="E1027" s="189"/>
      <c r="F1027" s="189"/>
    </row>
    <row r="1028" ht="15" spans="1:6">
      <c r="A1028" s="252" t="s">
        <v>1852</v>
      </c>
      <c r="B1028" s="258" t="s">
        <v>1853</v>
      </c>
      <c r="C1028" s="247">
        <v>1150</v>
      </c>
      <c r="D1028" s="216">
        <v>1150</v>
      </c>
      <c r="E1028" s="189"/>
      <c r="F1028" s="189"/>
    </row>
    <row r="1029" ht="15" spans="1:6">
      <c r="A1029" s="252" t="s">
        <v>1854</v>
      </c>
      <c r="B1029" s="271" t="s">
        <v>1855</v>
      </c>
      <c r="C1029" s="247">
        <v>387</v>
      </c>
      <c r="D1029" s="216">
        <v>387</v>
      </c>
      <c r="E1029" s="189"/>
      <c r="F1029" s="189"/>
    </row>
    <row r="1030" ht="15" spans="1:6">
      <c r="A1030" s="252" t="s">
        <v>1856</v>
      </c>
      <c r="B1030" s="271" t="s">
        <v>1857</v>
      </c>
      <c r="C1030" s="247">
        <v>0</v>
      </c>
      <c r="D1030" s="216">
        <v>0</v>
      </c>
      <c r="E1030" s="189"/>
      <c r="F1030" s="189"/>
    </row>
    <row r="1031" ht="15" spans="1:6">
      <c r="A1031" s="252" t="s">
        <v>1858</v>
      </c>
      <c r="B1031" s="271" t="s">
        <v>69</v>
      </c>
      <c r="C1031" s="247">
        <v>0</v>
      </c>
      <c r="D1031" s="216">
        <v>0</v>
      </c>
      <c r="E1031" s="189"/>
      <c r="F1031" s="189"/>
    </row>
    <row r="1032" ht="15" spans="1:6">
      <c r="A1032" s="252" t="s">
        <v>1859</v>
      </c>
      <c r="B1032" s="271" t="s">
        <v>71</v>
      </c>
      <c r="C1032" s="247">
        <v>0</v>
      </c>
      <c r="D1032" s="216">
        <v>0</v>
      </c>
      <c r="E1032" s="189"/>
      <c r="F1032" s="189"/>
    </row>
    <row r="1033" ht="15" spans="1:6">
      <c r="A1033" s="252" t="s">
        <v>1860</v>
      </c>
      <c r="B1033" s="271" t="s">
        <v>73</v>
      </c>
      <c r="C1033" s="247">
        <v>0</v>
      </c>
      <c r="D1033" s="216">
        <v>0</v>
      </c>
      <c r="E1033" s="189"/>
      <c r="F1033" s="189"/>
    </row>
    <row r="1034" ht="15" spans="1:6">
      <c r="A1034" s="252" t="s">
        <v>1861</v>
      </c>
      <c r="B1034" s="271" t="s">
        <v>1862</v>
      </c>
      <c r="C1034" s="247">
        <v>0</v>
      </c>
      <c r="D1034" s="216">
        <v>0</v>
      </c>
      <c r="E1034" s="189"/>
      <c r="F1034" s="189"/>
    </row>
    <row r="1035" ht="15" spans="1:6">
      <c r="A1035" s="252" t="s">
        <v>1863</v>
      </c>
      <c r="B1035" s="271" t="s">
        <v>1864</v>
      </c>
      <c r="C1035" s="247">
        <v>0</v>
      </c>
      <c r="D1035" s="216">
        <v>0</v>
      </c>
      <c r="E1035" s="189"/>
      <c r="F1035" s="189"/>
    </row>
    <row r="1036" ht="15" spans="1:6">
      <c r="A1036" s="252" t="s">
        <v>1865</v>
      </c>
      <c r="B1036" s="271" t="s">
        <v>1866</v>
      </c>
      <c r="C1036" s="247">
        <v>0</v>
      </c>
      <c r="D1036" s="216">
        <v>0</v>
      </c>
      <c r="E1036" s="189"/>
      <c r="F1036" s="189"/>
    </row>
    <row r="1037" ht="15" spans="1:6">
      <c r="A1037" s="252" t="s">
        <v>1867</v>
      </c>
      <c r="B1037" s="271" t="s">
        <v>1868</v>
      </c>
      <c r="C1037" s="247">
        <v>0</v>
      </c>
      <c r="D1037" s="216">
        <v>0</v>
      </c>
      <c r="E1037" s="189"/>
      <c r="F1037" s="189"/>
    </row>
    <row r="1038" ht="15" spans="1:6">
      <c r="A1038" s="252" t="s">
        <v>1869</v>
      </c>
      <c r="B1038" s="271" t="s">
        <v>1870</v>
      </c>
      <c r="C1038" s="247">
        <v>0</v>
      </c>
      <c r="D1038" s="216">
        <v>0</v>
      </c>
      <c r="E1038" s="189"/>
      <c r="F1038" s="189"/>
    </row>
    <row r="1039" ht="15" spans="1:6">
      <c r="A1039" s="252" t="s">
        <v>1871</v>
      </c>
      <c r="B1039" s="271" t="s">
        <v>1872</v>
      </c>
      <c r="C1039" s="247">
        <v>0</v>
      </c>
      <c r="D1039" s="216">
        <v>0</v>
      </c>
      <c r="E1039" s="189"/>
      <c r="F1039" s="189"/>
    </row>
    <row r="1040" ht="15" spans="1:6">
      <c r="A1040" s="252" t="s">
        <v>1873</v>
      </c>
      <c r="B1040" s="271" t="s">
        <v>1874</v>
      </c>
      <c r="C1040" s="247">
        <v>205</v>
      </c>
      <c r="D1040" s="216">
        <v>205</v>
      </c>
      <c r="E1040" s="189"/>
      <c r="F1040" s="189"/>
    </row>
    <row r="1041" ht="15" spans="1:6">
      <c r="A1041" s="252" t="s">
        <v>1875</v>
      </c>
      <c r="B1041" s="271" t="s">
        <v>69</v>
      </c>
      <c r="C1041" s="247">
        <v>0</v>
      </c>
      <c r="D1041" s="216">
        <v>0</v>
      </c>
      <c r="E1041" s="189"/>
      <c r="F1041" s="189"/>
    </row>
    <row r="1042" ht="15" spans="1:6">
      <c r="A1042" s="252" t="s">
        <v>1876</v>
      </c>
      <c r="B1042" s="271" t="s">
        <v>71</v>
      </c>
      <c r="C1042" s="247">
        <v>0</v>
      </c>
      <c r="D1042" s="216">
        <v>0</v>
      </c>
      <c r="E1042" s="189"/>
      <c r="F1042" s="189"/>
    </row>
    <row r="1043" ht="15" spans="1:6">
      <c r="A1043" s="252" t="s">
        <v>1877</v>
      </c>
      <c r="B1043" s="271" t="s">
        <v>73</v>
      </c>
      <c r="C1043" s="247">
        <v>0</v>
      </c>
      <c r="D1043" s="216">
        <v>0</v>
      </c>
      <c r="E1043" s="189"/>
      <c r="F1043" s="189"/>
    </row>
    <row r="1044" ht="15" spans="1:6">
      <c r="A1044" s="252" t="s">
        <v>1878</v>
      </c>
      <c r="B1044" s="271" t="s">
        <v>1879</v>
      </c>
      <c r="C1044" s="247">
        <v>0</v>
      </c>
      <c r="D1044" s="216">
        <v>0</v>
      </c>
      <c r="E1044" s="189"/>
      <c r="F1044" s="189"/>
    </row>
    <row r="1045" ht="15" spans="1:6">
      <c r="A1045" s="252" t="s">
        <v>1880</v>
      </c>
      <c r="B1045" s="271" t="s">
        <v>1881</v>
      </c>
      <c r="C1045" s="247">
        <v>0</v>
      </c>
      <c r="D1045" s="216">
        <v>0</v>
      </c>
      <c r="E1045" s="189"/>
      <c r="F1045" s="189"/>
    </row>
    <row r="1046" ht="15" spans="1:6">
      <c r="A1046" s="252" t="s">
        <v>1882</v>
      </c>
      <c r="B1046" s="271" t="s">
        <v>1883</v>
      </c>
      <c r="C1046" s="247">
        <v>0</v>
      </c>
      <c r="D1046" s="216">
        <v>0</v>
      </c>
      <c r="E1046" s="189"/>
      <c r="F1046" s="189"/>
    </row>
    <row r="1047" ht="15" spans="1:6">
      <c r="A1047" s="252" t="s">
        <v>1884</v>
      </c>
      <c r="B1047" s="271" t="s">
        <v>1885</v>
      </c>
      <c r="C1047" s="247">
        <v>0</v>
      </c>
      <c r="D1047" s="216">
        <v>0</v>
      </c>
      <c r="E1047" s="189"/>
      <c r="F1047" s="189"/>
    </row>
    <row r="1048" ht="15" spans="1:6">
      <c r="A1048" s="252" t="s">
        <v>1886</v>
      </c>
      <c r="B1048" s="271" t="s">
        <v>1887</v>
      </c>
      <c r="C1048" s="247">
        <v>0</v>
      </c>
      <c r="D1048" s="216">
        <v>0</v>
      </c>
      <c r="E1048" s="189"/>
      <c r="F1048" s="189"/>
    </row>
    <row r="1049" ht="15" spans="1:6">
      <c r="A1049" s="252" t="s">
        <v>1888</v>
      </c>
      <c r="B1049" s="271" t="s">
        <v>1889</v>
      </c>
      <c r="C1049" s="247">
        <v>0</v>
      </c>
      <c r="D1049" s="216">
        <v>0</v>
      </c>
      <c r="E1049" s="189"/>
      <c r="F1049" s="189"/>
    </row>
    <row r="1050" ht="15" spans="1:6">
      <c r="A1050" s="252" t="s">
        <v>1890</v>
      </c>
      <c r="B1050" s="271" t="s">
        <v>1891</v>
      </c>
      <c r="C1050" s="247">
        <v>0</v>
      </c>
      <c r="D1050" s="216">
        <v>0</v>
      </c>
      <c r="E1050" s="189"/>
      <c r="F1050" s="189"/>
    </row>
    <row r="1051" ht="15" spans="1:6">
      <c r="A1051" s="252" t="s">
        <v>1892</v>
      </c>
      <c r="B1051" s="271" t="s">
        <v>1893</v>
      </c>
      <c r="C1051" s="247">
        <v>0</v>
      </c>
      <c r="D1051" s="216">
        <v>0</v>
      </c>
      <c r="E1051" s="189"/>
      <c r="F1051" s="189"/>
    </row>
    <row r="1052" ht="15" spans="1:6">
      <c r="A1052" s="252" t="s">
        <v>1894</v>
      </c>
      <c r="B1052" s="271" t="s">
        <v>1895</v>
      </c>
      <c r="C1052" s="247">
        <v>0</v>
      </c>
      <c r="D1052" s="216">
        <v>0</v>
      </c>
      <c r="E1052" s="189"/>
      <c r="F1052" s="189"/>
    </row>
    <row r="1053" ht="15" spans="1:6">
      <c r="A1053" s="252" t="s">
        <v>1896</v>
      </c>
      <c r="B1053" s="271" t="s">
        <v>1897</v>
      </c>
      <c r="C1053" s="247">
        <v>0</v>
      </c>
      <c r="D1053" s="216">
        <v>0</v>
      </c>
      <c r="E1053" s="189"/>
      <c r="F1053" s="189"/>
    </row>
    <row r="1054" ht="15" spans="1:6">
      <c r="A1054" s="252" t="s">
        <v>1898</v>
      </c>
      <c r="B1054" s="271" t="s">
        <v>1899</v>
      </c>
      <c r="C1054" s="247">
        <v>0</v>
      </c>
      <c r="D1054" s="216">
        <v>0</v>
      </c>
      <c r="E1054" s="189"/>
      <c r="F1054" s="189"/>
    </row>
    <row r="1055" ht="15" spans="1:6">
      <c r="A1055" s="252" t="s">
        <v>1900</v>
      </c>
      <c r="B1055" s="271" t="s">
        <v>1901</v>
      </c>
      <c r="C1055" s="247">
        <v>205</v>
      </c>
      <c r="D1055" s="216">
        <v>205</v>
      </c>
      <c r="E1055" s="189"/>
      <c r="F1055" s="189"/>
    </row>
    <row r="1056" ht="15" spans="1:6">
      <c r="A1056" s="252" t="s">
        <v>1902</v>
      </c>
      <c r="B1056" s="271" t="s">
        <v>1903</v>
      </c>
      <c r="C1056" s="247">
        <v>0</v>
      </c>
      <c r="D1056" s="216">
        <v>0</v>
      </c>
      <c r="E1056" s="189"/>
      <c r="F1056" s="189"/>
    </row>
    <row r="1057" ht="15" spans="1:6">
      <c r="A1057" s="252" t="s">
        <v>1904</v>
      </c>
      <c r="B1057" s="271" t="s">
        <v>69</v>
      </c>
      <c r="C1057" s="247">
        <v>0</v>
      </c>
      <c r="D1057" s="216">
        <v>0</v>
      </c>
      <c r="E1057" s="189"/>
      <c r="F1057" s="189"/>
    </row>
    <row r="1058" ht="15" spans="1:6">
      <c r="A1058" s="252" t="s">
        <v>1905</v>
      </c>
      <c r="B1058" s="271" t="s">
        <v>71</v>
      </c>
      <c r="C1058" s="247">
        <v>0</v>
      </c>
      <c r="D1058" s="216">
        <v>0</v>
      </c>
      <c r="E1058" s="189"/>
      <c r="F1058" s="189"/>
    </row>
    <row r="1059" ht="15" spans="1:6">
      <c r="A1059" s="252" t="s">
        <v>1906</v>
      </c>
      <c r="B1059" s="271" t="s">
        <v>73</v>
      </c>
      <c r="C1059" s="247">
        <v>0</v>
      </c>
      <c r="D1059" s="216">
        <v>0</v>
      </c>
      <c r="E1059" s="189"/>
      <c r="F1059" s="189"/>
    </row>
    <row r="1060" ht="15" spans="1:6">
      <c r="A1060" s="252" t="s">
        <v>1907</v>
      </c>
      <c r="B1060" s="271" t="s">
        <v>1908</v>
      </c>
      <c r="C1060" s="247">
        <v>0</v>
      </c>
      <c r="D1060" s="216">
        <v>0</v>
      </c>
      <c r="E1060" s="189"/>
      <c r="F1060" s="189"/>
    </row>
    <row r="1061" ht="15" spans="1:6">
      <c r="A1061" s="252" t="s">
        <v>1909</v>
      </c>
      <c r="B1061" s="271" t="s">
        <v>1910</v>
      </c>
      <c r="C1061" s="247">
        <v>75</v>
      </c>
      <c r="D1061" s="216">
        <v>75</v>
      </c>
      <c r="E1061" s="189"/>
      <c r="F1061" s="189"/>
    </row>
    <row r="1062" ht="15" spans="1:6">
      <c r="A1062" s="252" t="s">
        <v>1911</v>
      </c>
      <c r="B1062" s="271" t="s">
        <v>69</v>
      </c>
      <c r="C1062" s="247">
        <v>0</v>
      </c>
      <c r="D1062" s="216">
        <v>0</v>
      </c>
      <c r="E1062" s="189"/>
      <c r="F1062" s="189"/>
    </row>
    <row r="1063" ht="15" spans="1:6">
      <c r="A1063" s="252" t="s">
        <v>1912</v>
      </c>
      <c r="B1063" s="271" t="s">
        <v>71</v>
      </c>
      <c r="C1063" s="247">
        <v>0</v>
      </c>
      <c r="D1063" s="216">
        <v>0</v>
      </c>
      <c r="E1063" s="189"/>
      <c r="F1063" s="189"/>
    </row>
    <row r="1064" ht="15" spans="1:6">
      <c r="A1064" s="252" t="s">
        <v>1913</v>
      </c>
      <c r="B1064" s="271" t="s">
        <v>73</v>
      </c>
      <c r="C1064" s="247">
        <v>0</v>
      </c>
      <c r="D1064" s="216">
        <v>0</v>
      </c>
      <c r="E1064" s="189"/>
      <c r="F1064" s="189"/>
    </row>
    <row r="1065" ht="15" spans="1:6">
      <c r="A1065" s="252" t="s">
        <v>1914</v>
      </c>
      <c r="B1065" s="271" t="s">
        <v>1915</v>
      </c>
      <c r="C1065" s="247">
        <v>0</v>
      </c>
      <c r="D1065" s="216">
        <v>0</v>
      </c>
      <c r="E1065" s="189"/>
      <c r="F1065" s="189"/>
    </row>
    <row r="1066" ht="15" spans="1:6">
      <c r="A1066" s="252" t="s">
        <v>1916</v>
      </c>
      <c r="B1066" s="271" t="s">
        <v>1917</v>
      </c>
      <c r="C1066" s="247">
        <v>0</v>
      </c>
      <c r="D1066" s="216">
        <v>0</v>
      </c>
      <c r="E1066" s="189"/>
      <c r="F1066" s="189"/>
    </row>
    <row r="1067" ht="15" spans="1:6">
      <c r="A1067" s="252" t="s">
        <v>1918</v>
      </c>
      <c r="B1067" s="271" t="s">
        <v>1919</v>
      </c>
      <c r="C1067" s="247">
        <v>0</v>
      </c>
      <c r="D1067" s="216">
        <v>0</v>
      </c>
      <c r="E1067" s="189"/>
      <c r="F1067" s="189"/>
    </row>
    <row r="1068" ht="15" spans="1:6">
      <c r="A1068" s="252" t="s">
        <v>1920</v>
      </c>
      <c r="B1068" s="271" t="s">
        <v>1921</v>
      </c>
      <c r="C1068" s="247">
        <v>0</v>
      </c>
      <c r="D1068" s="216">
        <v>0</v>
      </c>
      <c r="E1068" s="189"/>
      <c r="F1068" s="189"/>
    </row>
    <row r="1069" ht="15" spans="1:6">
      <c r="A1069" s="252" t="s">
        <v>1922</v>
      </c>
      <c r="B1069" s="271" t="s">
        <v>1923</v>
      </c>
      <c r="C1069" s="247">
        <v>0</v>
      </c>
      <c r="D1069" s="216">
        <v>0</v>
      </c>
      <c r="E1069" s="189"/>
      <c r="F1069" s="189"/>
    </row>
    <row r="1070" ht="15" spans="1:6">
      <c r="A1070" s="252" t="s">
        <v>1924</v>
      </c>
      <c r="B1070" s="271" t="s">
        <v>87</v>
      </c>
      <c r="C1070" s="247">
        <v>0</v>
      </c>
      <c r="D1070" s="216">
        <v>0</v>
      </c>
      <c r="E1070" s="189"/>
      <c r="F1070" s="189"/>
    </row>
    <row r="1071" ht="15" spans="1:6">
      <c r="A1071" s="252" t="s">
        <v>1925</v>
      </c>
      <c r="B1071" s="271" t="s">
        <v>1926</v>
      </c>
      <c r="C1071" s="247">
        <v>75</v>
      </c>
      <c r="D1071" s="216">
        <v>75</v>
      </c>
      <c r="E1071" s="189"/>
      <c r="F1071" s="189"/>
    </row>
    <row r="1072" ht="15" spans="1:6">
      <c r="A1072" s="252" t="s">
        <v>1927</v>
      </c>
      <c r="B1072" s="271" t="s">
        <v>1928</v>
      </c>
      <c r="C1072" s="247">
        <v>0</v>
      </c>
      <c r="D1072" s="216">
        <v>0</v>
      </c>
      <c r="E1072" s="189"/>
      <c r="F1072" s="189"/>
    </row>
    <row r="1073" ht="15" spans="1:6">
      <c r="A1073" s="252" t="s">
        <v>1929</v>
      </c>
      <c r="B1073" s="271" t="s">
        <v>69</v>
      </c>
      <c r="C1073" s="247">
        <v>0</v>
      </c>
      <c r="D1073" s="216">
        <v>0</v>
      </c>
      <c r="E1073" s="189"/>
      <c r="F1073" s="189"/>
    </row>
    <row r="1074" ht="15" spans="1:6">
      <c r="A1074" s="252" t="s">
        <v>1930</v>
      </c>
      <c r="B1074" s="271" t="s">
        <v>71</v>
      </c>
      <c r="C1074" s="247">
        <v>0</v>
      </c>
      <c r="D1074" s="216">
        <v>0</v>
      </c>
      <c r="E1074" s="189"/>
      <c r="F1074" s="189"/>
    </row>
    <row r="1075" ht="15" spans="1:6">
      <c r="A1075" s="252" t="s">
        <v>1931</v>
      </c>
      <c r="B1075" s="271" t="s">
        <v>73</v>
      </c>
      <c r="C1075" s="247">
        <v>0</v>
      </c>
      <c r="D1075" s="216">
        <v>0</v>
      </c>
      <c r="E1075" s="189"/>
      <c r="F1075" s="189"/>
    </row>
    <row r="1076" ht="15" spans="1:6">
      <c r="A1076" s="252" t="s">
        <v>1932</v>
      </c>
      <c r="B1076" s="271" t="s">
        <v>1933</v>
      </c>
      <c r="C1076" s="247">
        <v>0</v>
      </c>
      <c r="D1076" s="216">
        <v>0</v>
      </c>
      <c r="E1076" s="189"/>
      <c r="F1076" s="189"/>
    </row>
    <row r="1077" ht="15" spans="1:6">
      <c r="A1077" s="252" t="s">
        <v>1934</v>
      </c>
      <c r="B1077" s="271" t="s">
        <v>1935</v>
      </c>
      <c r="C1077" s="247">
        <v>0</v>
      </c>
      <c r="D1077" s="216">
        <v>0</v>
      </c>
      <c r="E1077" s="189"/>
      <c r="F1077" s="189"/>
    </row>
    <row r="1078" ht="15" spans="1:6">
      <c r="A1078" s="252" t="s">
        <v>1936</v>
      </c>
      <c r="B1078" s="271" t="s">
        <v>1937</v>
      </c>
      <c r="C1078" s="247">
        <v>0</v>
      </c>
      <c r="D1078" s="216">
        <v>0</v>
      </c>
      <c r="E1078" s="189"/>
      <c r="F1078" s="189"/>
    </row>
    <row r="1079" ht="15" spans="1:6">
      <c r="A1079" s="252" t="s">
        <v>1938</v>
      </c>
      <c r="B1079" s="271" t="s">
        <v>1939</v>
      </c>
      <c r="C1079" s="247">
        <v>9</v>
      </c>
      <c r="D1079" s="216">
        <v>9</v>
      </c>
      <c r="E1079" s="189"/>
      <c r="F1079" s="189"/>
    </row>
    <row r="1080" ht="15" spans="1:6">
      <c r="A1080" s="252" t="s">
        <v>1940</v>
      </c>
      <c r="B1080" s="271" t="s">
        <v>69</v>
      </c>
      <c r="C1080" s="247">
        <v>0</v>
      </c>
      <c r="D1080" s="216">
        <v>0</v>
      </c>
      <c r="E1080" s="189"/>
      <c r="F1080" s="189"/>
    </row>
    <row r="1081" ht="15" spans="1:6">
      <c r="A1081" s="252" t="s">
        <v>1941</v>
      </c>
      <c r="B1081" s="271" t="s">
        <v>71</v>
      </c>
      <c r="C1081" s="247">
        <v>0</v>
      </c>
      <c r="D1081" s="216">
        <v>0</v>
      </c>
      <c r="E1081" s="189"/>
      <c r="F1081" s="189"/>
    </row>
    <row r="1082" ht="15" spans="1:6">
      <c r="A1082" s="252" t="s">
        <v>1942</v>
      </c>
      <c r="B1082" s="271" t="s">
        <v>73</v>
      </c>
      <c r="C1082" s="247">
        <v>0</v>
      </c>
      <c r="D1082" s="216">
        <v>0</v>
      </c>
      <c r="E1082" s="189"/>
      <c r="F1082" s="189"/>
    </row>
    <row r="1083" ht="15" spans="1:6">
      <c r="A1083" s="252" t="s">
        <v>1943</v>
      </c>
      <c r="B1083" s="271" t="s">
        <v>1944</v>
      </c>
      <c r="C1083" s="247">
        <v>0</v>
      </c>
      <c r="D1083" s="216">
        <v>0</v>
      </c>
      <c r="E1083" s="189"/>
      <c r="F1083" s="189"/>
    </row>
    <row r="1084" ht="15" spans="1:6">
      <c r="A1084" s="252" t="s">
        <v>1945</v>
      </c>
      <c r="B1084" s="271" t="s">
        <v>1946</v>
      </c>
      <c r="C1084" s="247">
        <v>0</v>
      </c>
      <c r="D1084" s="216">
        <v>0</v>
      </c>
      <c r="E1084" s="189"/>
      <c r="F1084" s="189"/>
    </row>
    <row r="1085" ht="15" spans="1:6">
      <c r="A1085" s="252" t="s">
        <v>1947</v>
      </c>
      <c r="B1085" s="271" t="s">
        <v>1948</v>
      </c>
      <c r="C1085" s="247">
        <v>0</v>
      </c>
      <c r="D1085" s="216">
        <v>0</v>
      </c>
      <c r="E1085" s="189"/>
      <c r="F1085" s="189"/>
    </row>
    <row r="1086" ht="15" spans="1:6">
      <c r="A1086" s="252" t="s">
        <v>1949</v>
      </c>
      <c r="B1086" s="271" t="s">
        <v>1950</v>
      </c>
      <c r="C1086" s="247">
        <v>9</v>
      </c>
      <c r="D1086" s="216">
        <v>9</v>
      </c>
      <c r="E1086" s="189"/>
      <c r="F1086" s="189"/>
    </row>
    <row r="1087" ht="15" spans="1:6">
      <c r="A1087" s="252" t="s">
        <v>1951</v>
      </c>
      <c r="B1087" s="271" t="s">
        <v>1952</v>
      </c>
      <c r="C1087" s="247">
        <v>98</v>
      </c>
      <c r="D1087" s="216">
        <v>98</v>
      </c>
      <c r="E1087" s="189"/>
      <c r="F1087" s="189"/>
    </row>
    <row r="1088" ht="15" spans="1:6">
      <c r="A1088" s="252" t="s">
        <v>1953</v>
      </c>
      <c r="B1088" s="271" t="s">
        <v>1954</v>
      </c>
      <c r="C1088" s="247">
        <v>0</v>
      </c>
      <c r="D1088" s="216">
        <v>0</v>
      </c>
      <c r="E1088" s="189"/>
      <c r="F1088" s="189"/>
    </row>
    <row r="1089" ht="15" spans="1:6">
      <c r="A1089" s="252" t="s">
        <v>1955</v>
      </c>
      <c r="B1089" s="271" t="s">
        <v>1956</v>
      </c>
      <c r="C1089" s="247">
        <v>0</v>
      </c>
      <c r="D1089" s="216">
        <v>0</v>
      </c>
      <c r="E1089" s="189"/>
      <c r="F1089" s="189"/>
    </row>
    <row r="1090" ht="15" spans="1:6">
      <c r="A1090" s="252" t="s">
        <v>1957</v>
      </c>
      <c r="B1090" s="271" t="s">
        <v>1958</v>
      </c>
      <c r="C1090" s="247">
        <v>0</v>
      </c>
      <c r="D1090" s="216">
        <v>0</v>
      </c>
      <c r="E1090" s="189"/>
      <c r="F1090" s="189"/>
    </row>
    <row r="1091" ht="15" spans="1:6">
      <c r="A1091" s="252" t="s">
        <v>1959</v>
      </c>
      <c r="B1091" s="271" t="s">
        <v>1960</v>
      </c>
      <c r="C1091" s="247">
        <v>0</v>
      </c>
      <c r="D1091" s="216">
        <v>0</v>
      </c>
      <c r="E1091" s="189"/>
      <c r="F1091" s="189"/>
    </row>
    <row r="1092" ht="15" spans="1:6">
      <c r="A1092" s="252" t="s">
        <v>1961</v>
      </c>
      <c r="B1092" s="271" t="s">
        <v>1962</v>
      </c>
      <c r="C1092" s="247">
        <v>98</v>
      </c>
      <c r="D1092" s="216">
        <v>98</v>
      </c>
      <c r="E1092" s="189"/>
      <c r="F1092" s="189"/>
    </row>
    <row r="1093" ht="15" spans="1:6">
      <c r="A1093" s="252" t="s">
        <v>1963</v>
      </c>
      <c r="B1093" s="271" t="s">
        <v>1964</v>
      </c>
      <c r="C1093" s="247">
        <v>1019</v>
      </c>
      <c r="D1093" s="216">
        <v>1019</v>
      </c>
      <c r="E1093" s="189"/>
      <c r="F1093" s="189"/>
    </row>
    <row r="1094" ht="15" spans="1:6">
      <c r="A1094" s="252" t="s">
        <v>1965</v>
      </c>
      <c r="B1094" s="271" t="s">
        <v>1966</v>
      </c>
      <c r="C1094" s="247">
        <v>985</v>
      </c>
      <c r="D1094" s="216">
        <v>985</v>
      </c>
      <c r="E1094" s="189"/>
      <c r="F1094" s="189"/>
    </row>
    <row r="1095" ht="15" spans="1:6">
      <c r="A1095" s="252" t="s">
        <v>1967</v>
      </c>
      <c r="B1095" s="271" t="s">
        <v>69</v>
      </c>
      <c r="C1095" s="247">
        <v>180</v>
      </c>
      <c r="D1095" s="216">
        <v>180</v>
      </c>
      <c r="E1095" s="189"/>
      <c r="F1095" s="189"/>
    </row>
    <row r="1096" ht="15" spans="1:6">
      <c r="A1096" s="252" t="s">
        <v>1968</v>
      </c>
      <c r="B1096" s="271" t="s">
        <v>71</v>
      </c>
      <c r="C1096" s="247">
        <v>0</v>
      </c>
      <c r="D1096" s="216">
        <v>0</v>
      </c>
      <c r="E1096" s="189"/>
      <c r="F1096" s="189"/>
    </row>
    <row r="1097" ht="15" spans="1:6">
      <c r="A1097" s="252" t="s">
        <v>1969</v>
      </c>
      <c r="B1097" s="271" t="s">
        <v>73</v>
      </c>
      <c r="C1097" s="247">
        <v>0</v>
      </c>
      <c r="D1097" s="216">
        <v>0</v>
      </c>
      <c r="E1097" s="189"/>
      <c r="F1097" s="189"/>
    </row>
    <row r="1098" ht="15" spans="1:6">
      <c r="A1098" s="252" t="s">
        <v>1970</v>
      </c>
      <c r="B1098" s="271" t="s">
        <v>1971</v>
      </c>
      <c r="C1098" s="247">
        <v>0</v>
      </c>
      <c r="D1098" s="216">
        <v>0</v>
      </c>
      <c r="E1098" s="189"/>
      <c r="F1098" s="189"/>
    </row>
    <row r="1099" ht="15" spans="1:6">
      <c r="A1099" s="252" t="s">
        <v>1972</v>
      </c>
      <c r="B1099" s="271" t="s">
        <v>1973</v>
      </c>
      <c r="C1099" s="247">
        <v>85</v>
      </c>
      <c r="D1099" s="216">
        <v>85</v>
      </c>
      <c r="E1099" s="189"/>
      <c r="F1099" s="189"/>
    </row>
    <row r="1100" ht="15" spans="1:6">
      <c r="A1100" s="252" t="s">
        <v>1974</v>
      </c>
      <c r="B1100" s="271" t="s">
        <v>1975</v>
      </c>
      <c r="C1100" s="247">
        <v>0</v>
      </c>
      <c r="D1100" s="216">
        <v>0</v>
      </c>
      <c r="E1100" s="189"/>
      <c r="F1100" s="189"/>
    </row>
    <row r="1101" ht="15" spans="1:6">
      <c r="A1101" s="252" t="s">
        <v>1976</v>
      </c>
      <c r="B1101" s="271" t="s">
        <v>1977</v>
      </c>
      <c r="C1101" s="247">
        <v>0</v>
      </c>
      <c r="D1101" s="216">
        <v>0</v>
      </c>
      <c r="E1101" s="189"/>
      <c r="F1101" s="189"/>
    </row>
    <row r="1102" ht="15" spans="1:6">
      <c r="A1102" s="252" t="s">
        <v>1978</v>
      </c>
      <c r="B1102" s="271" t="s">
        <v>87</v>
      </c>
      <c r="C1102" s="247">
        <v>0</v>
      </c>
      <c r="D1102" s="216">
        <v>0</v>
      </c>
      <c r="E1102" s="189"/>
      <c r="F1102" s="189"/>
    </row>
    <row r="1103" ht="15" spans="1:6">
      <c r="A1103" s="252" t="s">
        <v>1979</v>
      </c>
      <c r="B1103" s="271" t="s">
        <v>1980</v>
      </c>
      <c r="C1103" s="247">
        <v>720</v>
      </c>
      <c r="D1103" s="216">
        <v>720</v>
      </c>
      <c r="E1103" s="189"/>
      <c r="F1103" s="189"/>
    </row>
    <row r="1104" ht="15" spans="1:6">
      <c r="A1104" s="252" t="s">
        <v>1981</v>
      </c>
      <c r="B1104" s="271" t="s">
        <v>1982</v>
      </c>
      <c r="C1104" s="247">
        <v>15</v>
      </c>
      <c r="D1104" s="216">
        <v>15</v>
      </c>
      <c r="E1104" s="189"/>
      <c r="F1104" s="189"/>
    </row>
    <row r="1105" ht="15" spans="1:6">
      <c r="A1105" s="252" t="s">
        <v>1983</v>
      </c>
      <c r="B1105" s="271" t="s">
        <v>69</v>
      </c>
      <c r="C1105" s="247">
        <v>0</v>
      </c>
      <c r="D1105" s="216">
        <v>0</v>
      </c>
      <c r="E1105" s="189"/>
      <c r="F1105" s="189"/>
    </row>
    <row r="1106" ht="15" spans="1:6">
      <c r="A1106" s="252" t="s">
        <v>1984</v>
      </c>
      <c r="B1106" s="271" t="s">
        <v>71</v>
      </c>
      <c r="C1106" s="247">
        <v>0</v>
      </c>
      <c r="D1106" s="216">
        <v>0</v>
      </c>
      <c r="E1106" s="189"/>
      <c r="F1106" s="189"/>
    </row>
    <row r="1107" ht="15" spans="1:6">
      <c r="A1107" s="252" t="s">
        <v>1985</v>
      </c>
      <c r="B1107" s="271" t="s">
        <v>73</v>
      </c>
      <c r="C1107" s="247">
        <v>0</v>
      </c>
      <c r="D1107" s="216">
        <v>0</v>
      </c>
      <c r="E1107" s="189"/>
      <c r="F1107" s="189"/>
    </row>
    <row r="1108" ht="15" spans="1:6">
      <c r="A1108" s="252" t="s">
        <v>1986</v>
      </c>
      <c r="B1108" s="271" t="s">
        <v>1987</v>
      </c>
      <c r="C1108" s="247">
        <v>0</v>
      </c>
      <c r="D1108" s="216">
        <v>0</v>
      </c>
      <c r="E1108" s="189"/>
      <c r="F1108" s="189"/>
    </row>
    <row r="1109" ht="15" spans="1:6">
      <c r="A1109" s="252" t="s">
        <v>1988</v>
      </c>
      <c r="B1109" s="271" t="s">
        <v>1989</v>
      </c>
      <c r="C1109" s="247">
        <v>15</v>
      </c>
      <c r="D1109" s="216">
        <v>15</v>
      </c>
      <c r="E1109" s="189"/>
      <c r="F1109" s="189"/>
    </row>
    <row r="1110" ht="15" spans="1:6">
      <c r="A1110" s="252" t="s">
        <v>1990</v>
      </c>
      <c r="B1110" s="271" t="s">
        <v>1991</v>
      </c>
      <c r="C1110" s="247">
        <v>19</v>
      </c>
      <c r="D1110" s="216">
        <v>19</v>
      </c>
      <c r="E1110" s="189"/>
      <c r="F1110" s="189"/>
    </row>
    <row r="1111" ht="15" spans="1:6">
      <c r="A1111" s="252" t="s">
        <v>1992</v>
      </c>
      <c r="B1111" s="271" t="s">
        <v>1993</v>
      </c>
      <c r="C1111" s="247">
        <v>0</v>
      </c>
      <c r="D1111" s="216">
        <v>0</v>
      </c>
      <c r="E1111" s="189"/>
      <c r="F1111" s="189"/>
    </row>
    <row r="1112" ht="15" spans="1:6">
      <c r="A1112" s="252" t="s">
        <v>1994</v>
      </c>
      <c r="B1112" s="271" t="s">
        <v>1995</v>
      </c>
      <c r="C1112" s="247">
        <v>19</v>
      </c>
      <c r="D1112" s="216">
        <v>19</v>
      </c>
      <c r="E1112" s="189"/>
      <c r="F1112" s="189"/>
    </row>
    <row r="1113" ht="15" spans="1:6">
      <c r="A1113" s="252" t="s">
        <v>1996</v>
      </c>
      <c r="B1113" s="271" t="s">
        <v>1997</v>
      </c>
      <c r="C1113" s="247">
        <v>703</v>
      </c>
      <c r="D1113" s="216">
        <v>703</v>
      </c>
      <c r="E1113" s="189"/>
      <c r="F1113" s="189"/>
    </row>
    <row r="1114" ht="15" spans="1:6">
      <c r="A1114" s="252" t="s">
        <v>1998</v>
      </c>
      <c r="B1114" s="271" t="s">
        <v>1999</v>
      </c>
      <c r="C1114" s="247">
        <v>85</v>
      </c>
      <c r="D1114" s="216">
        <v>85</v>
      </c>
      <c r="E1114" s="189"/>
      <c r="F1114" s="189"/>
    </row>
    <row r="1115" ht="15" spans="1:6">
      <c r="A1115" s="252" t="s">
        <v>2000</v>
      </c>
      <c r="B1115" s="271" t="s">
        <v>69</v>
      </c>
      <c r="C1115" s="247">
        <v>0</v>
      </c>
      <c r="D1115" s="216">
        <v>0</v>
      </c>
      <c r="E1115" s="189"/>
      <c r="F1115" s="189"/>
    </row>
    <row r="1116" ht="15" spans="1:6">
      <c r="A1116" s="252" t="s">
        <v>2001</v>
      </c>
      <c r="B1116" s="271" t="s">
        <v>71</v>
      </c>
      <c r="C1116" s="247">
        <v>85</v>
      </c>
      <c r="D1116" s="216">
        <v>85</v>
      </c>
      <c r="E1116" s="189"/>
      <c r="F1116" s="189"/>
    </row>
    <row r="1117" ht="15" spans="1:6">
      <c r="A1117" s="252" t="s">
        <v>2002</v>
      </c>
      <c r="B1117" s="271" t="s">
        <v>73</v>
      </c>
      <c r="C1117" s="247">
        <v>0</v>
      </c>
      <c r="D1117" s="216">
        <v>0</v>
      </c>
      <c r="E1117" s="189"/>
      <c r="F1117" s="189"/>
    </row>
    <row r="1118" ht="15" spans="1:6">
      <c r="A1118" s="252" t="s">
        <v>2003</v>
      </c>
      <c r="B1118" s="271" t="s">
        <v>2004</v>
      </c>
      <c r="C1118" s="247">
        <v>0</v>
      </c>
      <c r="D1118" s="216">
        <v>0</v>
      </c>
      <c r="E1118" s="189"/>
      <c r="F1118" s="189"/>
    </row>
    <row r="1119" ht="15" spans="1:6">
      <c r="A1119" s="252" t="s">
        <v>2005</v>
      </c>
      <c r="B1119" s="271" t="s">
        <v>87</v>
      </c>
      <c r="C1119" s="247">
        <v>0</v>
      </c>
      <c r="D1119" s="216">
        <v>0</v>
      </c>
      <c r="E1119" s="189"/>
      <c r="F1119" s="189"/>
    </row>
    <row r="1120" ht="15" spans="1:6">
      <c r="A1120" s="252" t="s">
        <v>2006</v>
      </c>
      <c r="B1120" s="271" t="s">
        <v>2007</v>
      </c>
      <c r="C1120" s="247">
        <v>0</v>
      </c>
      <c r="D1120" s="216">
        <v>0</v>
      </c>
      <c r="E1120" s="189"/>
      <c r="F1120" s="189"/>
    </row>
    <row r="1121" ht="15" spans="1:6">
      <c r="A1121" s="252" t="s">
        <v>2008</v>
      </c>
      <c r="B1121" s="271" t="s">
        <v>2009</v>
      </c>
      <c r="C1121" s="247">
        <v>31</v>
      </c>
      <c r="D1121" s="216">
        <v>31</v>
      </c>
      <c r="E1121" s="189"/>
      <c r="F1121" s="189"/>
    </row>
    <row r="1122" ht="15" spans="1:6">
      <c r="A1122" s="252" t="s">
        <v>2010</v>
      </c>
      <c r="B1122" s="271" t="s">
        <v>2011</v>
      </c>
      <c r="C1122" s="247">
        <v>0</v>
      </c>
      <c r="D1122" s="216">
        <v>0</v>
      </c>
      <c r="E1122" s="189"/>
      <c r="F1122" s="189"/>
    </row>
    <row r="1123" ht="15" spans="1:6">
      <c r="A1123" s="252" t="s">
        <v>2012</v>
      </c>
      <c r="B1123" s="271" t="s">
        <v>2013</v>
      </c>
      <c r="C1123" s="247">
        <v>0</v>
      </c>
      <c r="D1123" s="216">
        <v>0</v>
      </c>
      <c r="E1123" s="189"/>
      <c r="F1123" s="189"/>
    </row>
    <row r="1124" ht="15" spans="1:6">
      <c r="A1124" s="252" t="s">
        <v>2014</v>
      </c>
      <c r="B1124" s="271" t="s">
        <v>2015</v>
      </c>
      <c r="C1124" s="247">
        <v>0</v>
      </c>
      <c r="D1124" s="216">
        <v>0</v>
      </c>
      <c r="E1124" s="189"/>
      <c r="F1124" s="189"/>
    </row>
    <row r="1125" ht="15" spans="1:6">
      <c r="A1125" s="252" t="s">
        <v>2016</v>
      </c>
      <c r="B1125" s="271" t="s">
        <v>2017</v>
      </c>
      <c r="C1125" s="247">
        <v>0</v>
      </c>
      <c r="D1125" s="216">
        <v>0</v>
      </c>
      <c r="E1125" s="189"/>
      <c r="F1125" s="189"/>
    </row>
    <row r="1126" ht="15" spans="1:6">
      <c r="A1126" s="252" t="s">
        <v>2018</v>
      </c>
      <c r="B1126" s="271" t="s">
        <v>2019</v>
      </c>
      <c r="C1126" s="247">
        <v>0</v>
      </c>
      <c r="D1126" s="216">
        <v>0</v>
      </c>
      <c r="E1126" s="189"/>
      <c r="F1126" s="189"/>
    </row>
    <row r="1127" ht="15" spans="1:6">
      <c r="A1127" s="252" t="s">
        <v>2020</v>
      </c>
      <c r="B1127" s="271" t="s">
        <v>2021</v>
      </c>
      <c r="C1127" s="247">
        <v>0</v>
      </c>
      <c r="D1127" s="216">
        <v>0</v>
      </c>
      <c r="E1127" s="189"/>
      <c r="F1127" s="189"/>
    </row>
    <row r="1128" ht="15" spans="1:6">
      <c r="A1128" s="252" t="s">
        <v>2022</v>
      </c>
      <c r="B1128" s="271" t="s">
        <v>2023</v>
      </c>
      <c r="C1128" s="247">
        <v>0</v>
      </c>
      <c r="D1128" s="216">
        <v>0</v>
      </c>
      <c r="E1128" s="189"/>
      <c r="F1128" s="189"/>
    </row>
    <row r="1129" ht="15" spans="1:6">
      <c r="A1129" s="252" t="s">
        <v>2024</v>
      </c>
      <c r="B1129" s="271" t="s">
        <v>2025</v>
      </c>
      <c r="C1129" s="247">
        <v>0</v>
      </c>
      <c r="D1129" s="216">
        <v>0</v>
      </c>
      <c r="E1129" s="189"/>
      <c r="F1129" s="189"/>
    </row>
    <row r="1130" ht="15" spans="1:6">
      <c r="A1130" s="252" t="s">
        <v>2026</v>
      </c>
      <c r="B1130" s="271" t="s">
        <v>2027</v>
      </c>
      <c r="C1130" s="247">
        <v>31</v>
      </c>
      <c r="D1130" s="216">
        <v>31</v>
      </c>
      <c r="E1130" s="189"/>
      <c r="F1130" s="189"/>
    </row>
    <row r="1131" ht="15" spans="1:6">
      <c r="A1131" s="252" t="s">
        <v>2028</v>
      </c>
      <c r="B1131" s="271" t="s">
        <v>2029</v>
      </c>
      <c r="C1131" s="247">
        <v>571</v>
      </c>
      <c r="D1131" s="216">
        <v>571</v>
      </c>
      <c r="E1131" s="189"/>
      <c r="F1131" s="189"/>
    </row>
    <row r="1132" ht="15" spans="1:6">
      <c r="A1132" s="252" t="s">
        <v>2030</v>
      </c>
      <c r="B1132" s="271" t="s">
        <v>2031</v>
      </c>
      <c r="C1132" s="247">
        <v>0</v>
      </c>
      <c r="D1132" s="216">
        <v>0</v>
      </c>
      <c r="E1132" s="189"/>
      <c r="F1132" s="189"/>
    </row>
    <row r="1133" ht="15" spans="1:6">
      <c r="A1133" s="252" t="s">
        <v>2032</v>
      </c>
      <c r="B1133" s="271" t="s">
        <v>2033</v>
      </c>
      <c r="C1133" s="247">
        <v>11</v>
      </c>
      <c r="D1133" s="216">
        <v>11</v>
      </c>
      <c r="E1133" s="189"/>
      <c r="F1133" s="189"/>
    </row>
    <row r="1134" ht="15" spans="1:6">
      <c r="A1134" s="252" t="s">
        <v>2034</v>
      </c>
      <c r="B1134" s="271" t="s">
        <v>2035</v>
      </c>
      <c r="C1134" s="247">
        <v>0</v>
      </c>
      <c r="D1134" s="216">
        <v>0</v>
      </c>
      <c r="E1134" s="189"/>
      <c r="F1134" s="189"/>
    </row>
    <row r="1135" ht="15" spans="1:6">
      <c r="A1135" s="252" t="s">
        <v>2036</v>
      </c>
      <c r="B1135" s="271" t="s">
        <v>2037</v>
      </c>
      <c r="C1135" s="247">
        <v>0</v>
      </c>
      <c r="D1135" s="216">
        <v>0</v>
      </c>
      <c r="E1135" s="189"/>
      <c r="F1135" s="189"/>
    </row>
    <row r="1136" ht="15" spans="1:6">
      <c r="A1136" s="252" t="s">
        <v>2038</v>
      </c>
      <c r="B1136" s="271" t="s">
        <v>2039</v>
      </c>
      <c r="C1136" s="247">
        <v>560</v>
      </c>
      <c r="D1136" s="216">
        <v>560</v>
      </c>
      <c r="E1136" s="189"/>
      <c r="F1136" s="189"/>
    </row>
    <row r="1137" ht="15" spans="1:6">
      <c r="A1137" s="252" t="s">
        <v>2040</v>
      </c>
      <c r="B1137" s="271" t="s">
        <v>2041</v>
      </c>
      <c r="C1137" s="247">
        <v>0</v>
      </c>
      <c r="D1137" s="216">
        <v>0</v>
      </c>
      <c r="E1137" s="189"/>
      <c r="F1137" s="189"/>
    </row>
    <row r="1138" ht="15" spans="1:6">
      <c r="A1138" s="252" t="s">
        <v>2042</v>
      </c>
      <c r="B1138" s="271" t="s">
        <v>2043</v>
      </c>
      <c r="C1138" s="247">
        <v>0</v>
      </c>
      <c r="D1138" s="216">
        <v>0</v>
      </c>
      <c r="E1138" s="189"/>
      <c r="F1138" s="189"/>
    </row>
    <row r="1139" ht="15" spans="1:6">
      <c r="A1139" s="252" t="s">
        <v>2044</v>
      </c>
      <c r="B1139" s="271" t="s">
        <v>2045</v>
      </c>
      <c r="C1139" s="247">
        <v>0</v>
      </c>
      <c r="D1139" s="216">
        <v>0</v>
      </c>
      <c r="E1139" s="189"/>
      <c r="F1139" s="189"/>
    </row>
    <row r="1140" ht="15" spans="1:6">
      <c r="A1140" s="252" t="s">
        <v>2046</v>
      </c>
      <c r="B1140" s="271" t="s">
        <v>2047</v>
      </c>
      <c r="C1140" s="247">
        <v>16</v>
      </c>
      <c r="D1140" s="216">
        <v>16</v>
      </c>
      <c r="E1140" s="189"/>
      <c r="F1140" s="189"/>
    </row>
    <row r="1141" ht="15" spans="1:6">
      <c r="A1141" s="252" t="s">
        <v>2048</v>
      </c>
      <c r="B1141" s="271" t="s">
        <v>2049</v>
      </c>
      <c r="C1141" s="247">
        <v>0</v>
      </c>
      <c r="D1141" s="216">
        <v>0</v>
      </c>
      <c r="E1141" s="189"/>
      <c r="F1141" s="189"/>
    </row>
    <row r="1142" ht="15" spans="1:6">
      <c r="A1142" s="252" t="s">
        <v>2050</v>
      </c>
      <c r="B1142" s="271" t="s">
        <v>2051</v>
      </c>
      <c r="C1142" s="247">
        <v>16</v>
      </c>
      <c r="D1142" s="216">
        <v>16</v>
      </c>
      <c r="E1142" s="189"/>
      <c r="F1142" s="189"/>
    </row>
    <row r="1143" ht="15" spans="1:6">
      <c r="A1143" s="252" t="s">
        <v>2052</v>
      </c>
      <c r="B1143" s="271" t="s">
        <v>2053</v>
      </c>
      <c r="C1143" s="247">
        <v>0</v>
      </c>
      <c r="D1143" s="216">
        <v>0</v>
      </c>
      <c r="E1143" s="189"/>
      <c r="F1143" s="189"/>
    </row>
    <row r="1144" ht="15" spans="1:6">
      <c r="A1144" s="252" t="s">
        <v>2054</v>
      </c>
      <c r="B1144" s="258" t="s">
        <v>2055</v>
      </c>
      <c r="C1144" s="247">
        <v>0</v>
      </c>
      <c r="D1144" s="216">
        <v>0</v>
      </c>
      <c r="E1144" s="189"/>
      <c r="F1144" s="189"/>
    </row>
    <row r="1145" ht="15" spans="1:6">
      <c r="A1145" s="252" t="s">
        <v>2056</v>
      </c>
      <c r="B1145" s="258" t="s">
        <v>2057</v>
      </c>
      <c r="C1145" s="247">
        <v>0</v>
      </c>
      <c r="D1145" s="216">
        <v>0</v>
      </c>
      <c r="E1145" s="189"/>
      <c r="F1145" s="189"/>
    </row>
    <row r="1146" ht="15" spans="1:6">
      <c r="A1146" s="252" t="s">
        <v>2058</v>
      </c>
      <c r="B1146" s="258" t="s">
        <v>2059</v>
      </c>
      <c r="C1146" s="247">
        <v>0</v>
      </c>
      <c r="D1146" s="216">
        <v>0</v>
      </c>
      <c r="E1146" s="189"/>
      <c r="F1146" s="189"/>
    </row>
    <row r="1147" ht="15" spans="1:6">
      <c r="A1147" s="252" t="s">
        <v>2060</v>
      </c>
      <c r="B1147" s="258" t="s">
        <v>2061</v>
      </c>
      <c r="C1147" s="247">
        <v>0</v>
      </c>
      <c r="D1147" s="216">
        <v>0</v>
      </c>
      <c r="E1147" s="189"/>
      <c r="F1147" s="189"/>
    </row>
    <row r="1148" ht="15" spans="1:6">
      <c r="A1148" s="252" t="s">
        <v>2062</v>
      </c>
      <c r="B1148" s="258" t="s">
        <v>2063</v>
      </c>
      <c r="C1148" s="247">
        <v>0</v>
      </c>
      <c r="D1148" s="216">
        <v>0</v>
      </c>
      <c r="E1148" s="189"/>
      <c r="F1148" s="189"/>
    </row>
    <row r="1149" ht="15" spans="1:6">
      <c r="A1149" s="252" t="s">
        <v>2064</v>
      </c>
      <c r="B1149" s="258" t="s">
        <v>1570</v>
      </c>
      <c r="C1149" s="247">
        <v>0</v>
      </c>
      <c r="D1149" s="216">
        <v>0</v>
      </c>
      <c r="E1149" s="189"/>
      <c r="F1149" s="189"/>
    </row>
    <row r="1150" ht="15" spans="1:6">
      <c r="A1150" s="252" t="s">
        <v>2065</v>
      </c>
      <c r="B1150" s="258" t="s">
        <v>2066</v>
      </c>
      <c r="C1150" s="247">
        <v>0</v>
      </c>
      <c r="D1150" s="216">
        <v>0</v>
      </c>
      <c r="E1150" s="189"/>
      <c r="F1150" s="189"/>
    </row>
    <row r="1151" ht="15" spans="1:6">
      <c r="A1151" s="252" t="s">
        <v>2067</v>
      </c>
      <c r="B1151" s="258" t="s">
        <v>2068</v>
      </c>
      <c r="C1151" s="247">
        <v>0</v>
      </c>
      <c r="D1151" s="216">
        <v>0</v>
      </c>
      <c r="E1151" s="189"/>
      <c r="F1151" s="189"/>
    </row>
    <row r="1152" ht="15" spans="1:6">
      <c r="A1152" s="252" t="s">
        <v>2069</v>
      </c>
      <c r="B1152" s="258" t="s">
        <v>2070</v>
      </c>
      <c r="C1152" s="247">
        <v>0</v>
      </c>
      <c r="D1152" s="216">
        <v>0</v>
      </c>
      <c r="E1152" s="189"/>
      <c r="F1152" s="189"/>
    </row>
    <row r="1153" ht="15" spans="1:6">
      <c r="A1153" s="252" t="s">
        <v>2071</v>
      </c>
      <c r="B1153" s="271" t="s">
        <v>2072</v>
      </c>
      <c r="C1153" s="247">
        <v>7946</v>
      </c>
      <c r="D1153" s="216">
        <v>7946</v>
      </c>
      <c r="E1153" s="189"/>
      <c r="F1153" s="189"/>
    </row>
    <row r="1154" ht="15" spans="1:6">
      <c r="A1154" s="252" t="s">
        <v>2073</v>
      </c>
      <c r="B1154" s="271" t="s">
        <v>2074</v>
      </c>
      <c r="C1154" s="247">
        <v>7892</v>
      </c>
      <c r="D1154" s="216">
        <v>7892</v>
      </c>
      <c r="E1154" s="189"/>
      <c r="F1154" s="189"/>
    </row>
    <row r="1155" ht="15" spans="1:6">
      <c r="A1155" s="252" t="s">
        <v>2075</v>
      </c>
      <c r="B1155" s="271" t="s">
        <v>69</v>
      </c>
      <c r="C1155" s="247">
        <v>1150</v>
      </c>
      <c r="D1155" s="216">
        <v>1150</v>
      </c>
      <c r="E1155" s="189"/>
      <c r="F1155" s="189"/>
    </row>
    <row r="1156" ht="15" spans="1:6">
      <c r="A1156" s="252" t="s">
        <v>2076</v>
      </c>
      <c r="B1156" s="271" t="s">
        <v>71</v>
      </c>
      <c r="C1156" s="247">
        <v>0</v>
      </c>
      <c r="D1156" s="216">
        <v>0</v>
      </c>
      <c r="E1156" s="189"/>
      <c r="F1156" s="189"/>
    </row>
    <row r="1157" ht="15" spans="1:6">
      <c r="A1157" s="252" t="s">
        <v>2077</v>
      </c>
      <c r="B1157" s="271" t="s">
        <v>73</v>
      </c>
      <c r="C1157" s="247">
        <v>12</v>
      </c>
      <c r="D1157" s="216">
        <v>12</v>
      </c>
      <c r="E1157" s="189"/>
      <c r="F1157" s="189"/>
    </row>
    <row r="1158" ht="15" spans="1:6">
      <c r="A1158" s="252" t="s">
        <v>2078</v>
      </c>
      <c r="B1158" s="271" t="s">
        <v>2079</v>
      </c>
      <c r="C1158" s="247">
        <v>860</v>
      </c>
      <c r="D1158" s="216">
        <v>860</v>
      </c>
      <c r="E1158" s="189"/>
      <c r="F1158" s="189"/>
    </row>
    <row r="1159" ht="15" spans="1:6">
      <c r="A1159" s="252" t="s">
        <v>2080</v>
      </c>
      <c r="B1159" s="271" t="s">
        <v>2081</v>
      </c>
      <c r="C1159" s="247">
        <v>1850</v>
      </c>
      <c r="D1159" s="216">
        <v>1850</v>
      </c>
      <c r="E1159" s="189"/>
      <c r="F1159" s="189"/>
    </row>
    <row r="1160" ht="15" spans="1:6">
      <c r="A1160" s="252" t="s">
        <v>2082</v>
      </c>
      <c r="B1160" s="271" t="s">
        <v>2083</v>
      </c>
      <c r="C1160" s="247">
        <v>420</v>
      </c>
      <c r="D1160" s="216">
        <v>420</v>
      </c>
      <c r="E1160" s="189"/>
      <c r="F1160" s="189"/>
    </row>
    <row r="1161" ht="15" spans="1:6">
      <c r="A1161" s="252" t="s">
        <v>2084</v>
      </c>
      <c r="B1161" s="271" t="s">
        <v>2085</v>
      </c>
      <c r="C1161" s="247">
        <v>270</v>
      </c>
      <c r="D1161" s="216">
        <v>270</v>
      </c>
      <c r="E1161" s="189"/>
      <c r="F1161" s="189"/>
    </row>
    <row r="1162" ht="15" spans="1:6">
      <c r="A1162" s="252" t="s">
        <v>2086</v>
      </c>
      <c r="B1162" s="271" t="s">
        <v>2087</v>
      </c>
      <c r="C1162" s="247">
        <v>680</v>
      </c>
      <c r="D1162" s="216">
        <v>680</v>
      </c>
      <c r="E1162" s="189"/>
      <c r="F1162" s="189"/>
    </row>
    <row r="1163" ht="15" spans="1:6">
      <c r="A1163" s="252" t="s">
        <v>2088</v>
      </c>
      <c r="B1163" s="271" t="s">
        <v>2089</v>
      </c>
      <c r="C1163" s="247">
        <v>2240</v>
      </c>
      <c r="D1163" s="216">
        <v>2240</v>
      </c>
      <c r="E1163" s="189"/>
      <c r="F1163" s="189"/>
    </row>
    <row r="1164" ht="15" spans="1:6">
      <c r="A1164" s="252" t="s">
        <v>2090</v>
      </c>
      <c r="B1164" s="271" t="s">
        <v>2091</v>
      </c>
      <c r="C1164" s="247">
        <v>0</v>
      </c>
      <c r="D1164" s="216">
        <v>0</v>
      </c>
      <c r="E1164" s="189"/>
      <c r="F1164" s="189"/>
    </row>
    <row r="1165" ht="15" spans="1:6">
      <c r="A1165" s="252" t="s">
        <v>2092</v>
      </c>
      <c r="B1165" s="271" t="s">
        <v>2093</v>
      </c>
      <c r="C1165" s="247">
        <v>0</v>
      </c>
      <c r="D1165" s="216">
        <v>0</v>
      </c>
      <c r="E1165" s="189"/>
      <c r="F1165" s="189"/>
    </row>
    <row r="1166" ht="15" spans="1:6">
      <c r="A1166" s="252" t="s">
        <v>2094</v>
      </c>
      <c r="B1166" s="271" t="s">
        <v>2095</v>
      </c>
      <c r="C1166" s="247">
        <v>0</v>
      </c>
      <c r="D1166" s="216">
        <v>0</v>
      </c>
      <c r="E1166" s="189"/>
      <c r="F1166" s="189"/>
    </row>
    <row r="1167" ht="15" spans="1:6">
      <c r="A1167" s="252" t="s">
        <v>2096</v>
      </c>
      <c r="B1167" s="271" t="s">
        <v>2097</v>
      </c>
      <c r="C1167" s="247">
        <v>0</v>
      </c>
      <c r="D1167" s="216">
        <v>0</v>
      </c>
      <c r="E1167" s="189"/>
      <c r="F1167" s="189"/>
    </row>
    <row r="1168" ht="15" spans="1:6">
      <c r="A1168" s="252" t="s">
        <v>2098</v>
      </c>
      <c r="B1168" s="271" t="s">
        <v>2099</v>
      </c>
      <c r="C1168" s="247">
        <v>0</v>
      </c>
      <c r="D1168" s="216">
        <v>0</v>
      </c>
      <c r="E1168" s="189"/>
      <c r="F1168" s="189"/>
    </row>
    <row r="1169" ht="15" spans="1:6">
      <c r="A1169" s="252" t="s">
        <v>2100</v>
      </c>
      <c r="B1169" s="271" t="s">
        <v>2101</v>
      </c>
      <c r="C1169" s="247">
        <v>0</v>
      </c>
      <c r="D1169" s="216">
        <v>0</v>
      </c>
      <c r="E1169" s="189"/>
      <c r="F1169" s="189"/>
    </row>
    <row r="1170" ht="15" spans="1:6">
      <c r="A1170" s="252" t="s">
        <v>2102</v>
      </c>
      <c r="B1170" s="271" t="s">
        <v>2103</v>
      </c>
      <c r="C1170" s="247">
        <v>0</v>
      </c>
      <c r="D1170" s="216">
        <v>0</v>
      </c>
      <c r="E1170" s="189"/>
      <c r="F1170" s="189"/>
    </row>
    <row r="1171" ht="15" spans="1:6">
      <c r="A1171" s="252" t="s">
        <v>2104</v>
      </c>
      <c r="B1171" s="271" t="s">
        <v>2105</v>
      </c>
      <c r="C1171" s="247">
        <v>0</v>
      </c>
      <c r="D1171" s="216">
        <v>0</v>
      </c>
      <c r="E1171" s="189"/>
      <c r="F1171" s="189"/>
    </row>
    <row r="1172" ht="15" spans="1:6">
      <c r="A1172" s="252" t="s">
        <v>2106</v>
      </c>
      <c r="B1172" s="271" t="s">
        <v>2107</v>
      </c>
      <c r="C1172" s="247">
        <v>0</v>
      </c>
      <c r="D1172" s="216">
        <v>0</v>
      </c>
      <c r="E1172" s="189"/>
      <c r="F1172" s="189"/>
    </row>
    <row r="1173" ht="15" spans="1:6">
      <c r="A1173" s="252" t="s">
        <v>2108</v>
      </c>
      <c r="B1173" s="271" t="s">
        <v>2109</v>
      </c>
      <c r="C1173" s="247">
        <v>0</v>
      </c>
      <c r="D1173" s="216">
        <v>0</v>
      </c>
      <c r="E1173" s="189"/>
      <c r="F1173" s="189"/>
    </row>
    <row r="1174" ht="15" spans="1:6">
      <c r="A1174" s="252" t="s">
        <v>2110</v>
      </c>
      <c r="B1174" s="271" t="s">
        <v>2111</v>
      </c>
      <c r="C1174" s="247">
        <v>0</v>
      </c>
      <c r="D1174" s="216">
        <v>0</v>
      </c>
      <c r="E1174" s="189"/>
      <c r="F1174" s="189"/>
    </row>
    <row r="1175" ht="15" spans="1:6">
      <c r="A1175" s="252" t="s">
        <v>2112</v>
      </c>
      <c r="B1175" s="271" t="s">
        <v>2113</v>
      </c>
      <c r="C1175" s="247">
        <v>0</v>
      </c>
      <c r="D1175" s="216">
        <v>0</v>
      </c>
      <c r="E1175" s="189"/>
      <c r="F1175" s="189"/>
    </row>
    <row r="1176" ht="15" spans="1:6">
      <c r="A1176" s="252" t="s">
        <v>2114</v>
      </c>
      <c r="B1176" s="271" t="s">
        <v>2115</v>
      </c>
      <c r="C1176" s="247">
        <v>0</v>
      </c>
      <c r="D1176" s="216">
        <v>0</v>
      </c>
      <c r="E1176" s="189"/>
      <c r="F1176" s="189"/>
    </row>
    <row r="1177" ht="15" spans="1:6">
      <c r="A1177" s="252" t="s">
        <v>2116</v>
      </c>
      <c r="B1177" s="271" t="s">
        <v>2117</v>
      </c>
      <c r="C1177" s="247">
        <v>0</v>
      </c>
      <c r="D1177" s="216">
        <v>0</v>
      </c>
      <c r="E1177" s="189"/>
      <c r="F1177" s="189"/>
    </row>
    <row r="1178" ht="15" spans="1:6">
      <c r="A1178" s="252" t="s">
        <v>2118</v>
      </c>
      <c r="B1178" s="271" t="s">
        <v>2119</v>
      </c>
      <c r="C1178" s="247">
        <v>130</v>
      </c>
      <c r="D1178" s="216">
        <v>130</v>
      </c>
      <c r="E1178" s="189"/>
      <c r="F1178" s="189"/>
    </row>
    <row r="1179" ht="15" spans="1:6">
      <c r="A1179" s="252" t="s">
        <v>2120</v>
      </c>
      <c r="B1179" s="271" t="s">
        <v>87</v>
      </c>
      <c r="C1179" s="247">
        <v>0</v>
      </c>
      <c r="D1179" s="216">
        <v>0</v>
      </c>
      <c r="E1179" s="189"/>
      <c r="F1179" s="189"/>
    </row>
    <row r="1180" ht="15" spans="1:6">
      <c r="A1180" s="252" t="s">
        <v>2121</v>
      </c>
      <c r="B1180" s="271" t="s">
        <v>2122</v>
      </c>
      <c r="C1180" s="247">
        <v>280</v>
      </c>
      <c r="D1180" s="216">
        <v>280</v>
      </c>
      <c r="E1180" s="189"/>
      <c r="F1180" s="189"/>
    </row>
    <row r="1181" ht="15" spans="1:6">
      <c r="A1181" s="252" t="s">
        <v>2123</v>
      </c>
      <c r="B1181" s="271" t="s">
        <v>2124</v>
      </c>
      <c r="C1181" s="247">
        <v>54</v>
      </c>
      <c r="D1181" s="216">
        <v>54</v>
      </c>
      <c r="E1181" s="189"/>
      <c r="F1181" s="189"/>
    </row>
    <row r="1182" ht="15" spans="1:6">
      <c r="A1182" s="252" t="s">
        <v>2125</v>
      </c>
      <c r="B1182" s="271" t="s">
        <v>69</v>
      </c>
      <c r="C1182" s="247">
        <v>13</v>
      </c>
      <c r="D1182" s="216">
        <v>13</v>
      </c>
      <c r="E1182" s="189"/>
      <c r="F1182" s="189"/>
    </row>
    <row r="1183" ht="15" spans="1:6">
      <c r="A1183" s="252" t="s">
        <v>2126</v>
      </c>
      <c r="B1183" s="271" t="s">
        <v>71</v>
      </c>
      <c r="C1183" s="247">
        <v>0</v>
      </c>
      <c r="D1183" s="216">
        <v>0</v>
      </c>
      <c r="E1183" s="189"/>
      <c r="F1183" s="189"/>
    </row>
    <row r="1184" ht="15" spans="1:6">
      <c r="A1184" s="252" t="s">
        <v>2127</v>
      </c>
      <c r="B1184" s="271" t="s">
        <v>73</v>
      </c>
      <c r="C1184" s="247">
        <v>0</v>
      </c>
      <c r="D1184" s="216">
        <v>0</v>
      </c>
      <c r="E1184" s="189"/>
      <c r="F1184" s="189"/>
    </row>
    <row r="1185" ht="15" spans="1:6">
      <c r="A1185" s="252" t="s">
        <v>2128</v>
      </c>
      <c r="B1185" s="271" t="s">
        <v>2129</v>
      </c>
      <c r="C1185" s="247">
        <v>0</v>
      </c>
      <c r="D1185" s="216">
        <v>0</v>
      </c>
      <c r="E1185" s="189"/>
      <c r="F1185" s="189"/>
    </row>
    <row r="1186" ht="15" spans="1:6">
      <c r="A1186" s="252" t="s">
        <v>2130</v>
      </c>
      <c r="B1186" s="271" t="s">
        <v>2131</v>
      </c>
      <c r="C1186" s="247">
        <v>0</v>
      </c>
      <c r="D1186" s="216">
        <v>0</v>
      </c>
      <c r="E1186" s="189"/>
      <c r="F1186" s="189"/>
    </row>
    <row r="1187" ht="15" spans="1:6">
      <c r="A1187" s="252" t="s">
        <v>2132</v>
      </c>
      <c r="B1187" s="271" t="s">
        <v>2133</v>
      </c>
      <c r="C1187" s="247">
        <v>0</v>
      </c>
      <c r="D1187" s="216">
        <v>0</v>
      </c>
      <c r="E1187" s="189"/>
      <c r="F1187" s="189"/>
    </row>
    <row r="1188" ht="15" spans="1:6">
      <c r="A1188" s="252" t="s">
        <v>2134</v>
      </c>
      <c r="B1188" s="271" t="s">
        <v>2135</v>
      </c>
      <c r="C1188" s="247">
        <v>0</v>
      </c>
      <c r="D1188" s="216">
        <v>0</v>
      </c>
      <c r="E1188" s="189"/>
      <c r="F1188" s="189"/>
    </row>
    <row r="1189" ht="15" spans="1:6">
      <c r="A1189" s="252" t="s">
        <v>2136</v>
      </c>
      <c r="B1189" s="271" t="s">
        <v>2137</v>
      </c>
      <c r="C1189" s="247">
        <v>11</v>
      </c>
      <c r="D1189" s="216">
        <v>11</v>
      </c>
      <c r="E1189" s="189"/>
      <c r="F1189" s="189"/>
    </row>
    <row r="1190" ht="15" spans="1:6">
      <c r="A1190" s="252" t="s">
        <v>2138</v>
      </c>
      <c r="B1190" s="271" t="s">
        <v>2139</v>
      </c>
      <c r="C1190" s="247">
        <v>0</v>
      </c>
      <c r="D1190" s="216">
        <v>0</v>
      </c>
      <c r="E1190" s="189"/>
      <c r="F1190" s="189"/>
    </row>
    <row r="1191" ht="15" spans="1:6">
      <c r="A1191" s="252" t="s">
        <v>2140</v>
      </c>
      <c r="B1191" s="271" t="s">
        <v>2141</v>
      </c>
      <c r="C1191" s="247">
        <v>30</v>
      </c>
      <c r="D1191" s="216">
        <v>30</v>
      </c>
      <c r="E1191" s="189"/>
      <c r="F1191" s="189"/>
    </row>
    <row r="1192" ht="15" spans="1:6">
      <c r="A1192" s="252" t="s">
        <v>2142</v>
      </c>
      <c r="B1192" s="271" t="s">
        <v>2143</v>
      </c>
      <c r="C1192" s="247">
        <v>0</v>
      </c>
      <c r="D1192" s="216">
        <v>0</v>
      </c>
      <c r="E1192" s="189"/>
      <c r="F1192" s="189"/>
    </row>
    <row r="1193" ht="15" spans="1:6">
      <c r="A1193" s="252" t="s">
        <v>2144</v>
      </c>
      <c r="B1193" s="271" t="s">
        <v>2145</v>
      </c>
      <c r="C1193" s="247">
        <v>0</v>
      </c>
      <c r="D1193" s="216">
        <v>0</v>
      </c>
      <c r="E1193" s="189"/>
      <c r="F1193" s="189"/>
    </row>
    <row r="1194" ht="15" spans="1:6">
      <c r="A1194" s="252" t="s">
        <v>2146</v>
      </c>
      <c r="B1194" s="271" t="s">
        <v>2147</v>
      </c>
      <c r="C1194" s="247">
        <v>0</v>
      </c>
      <c r="D1194" s="216">
        <v>0</v>
      </c>
      <c r="E1194" s="189"/>
      <c r="F1194" s="189"/>
    </row>
    <row r="1195" ht="15" spans="1:6">
      <c r="A1195" s="252" t="s">
        <v>2148</v>
      </c>
      <c r="B1195" s="271" t="s">
        <v>2149</v>
      </c>
      <c r="C1195" s="247">
        <v>0</v>
      </c>
      <c r="D1195" s="216">
        <v>0</v>
      </c>
      <c r="E1195" s="189"/>
      <c r="F1195" s="189"/>
    </row>
    <row r="1196" ht="15" spans="1:6">
      <c r="A1196" s="252" t="s">
        <v>2150</v>
      </c>
      <c r="B1196" s="271" t="s">
        <v>2151</v>
      </c>
      <c r="C1196" s="247">
        <v>0</v>
      </c>
      <c r="D1196" s="216">
        <v>0</v>
      </c>
      <c r="E1196" s="189"/>
      <c r="F1196" s="189"/>
    </row>
    <row r="1197" ht="15" spans="1:6">
      <c r="A1197" s="252" t="s">
        <v>2152</v>
      </c>
      <c r="B1197" s="271" t="s">
        <v>2153</v>
      </c>
      <c r="C1197" s="247">
        <v>0</v>
      </c>
      <c r="D1197" s="216">
        <v>0</v>
      </c>
      <c r="E1197" s="189"/>
      <c r="F1197" s="189"/>
    </row>
    <row r="1198" ht="15" spans="1:6">
      <c r="A1198" s="252" t="s">
        <v>2154</v>
      </c>
      <c r="B1198" s="271" t="s">
        <v>2155</v>
      </c>
      <c r="C1198" s="247">
        <v>20124</v>
      </c>
      <c r="D1198" s="216">
        <v>20124</v>
      </c>
      <c r="E1198" s="189"/>
      <c r="F1198" s="189"/>
    </row>
    <row r="1199" ht="15" spans="1:6">
      <c r="A1199" s="252" t="s">
        <v>2156</v>
      </c>
      <c r="B1199" s="271" t="s">
        <v>2157</v>
      </c>
      <c r="C1199" s="247">
        <v>4114</v>
      </c>
      <c r="D1199" s="216">
        <v>4114</v>
      </c>
      <c r="E1199" s="189"/>
      <c r="F1199" s="189"/>
    </row>
    <row r="1200" ht="15" spans="1:6">
      <c r="A1200" s="252" t="s">
        <v>2158</v>
      </c>
      <c r="B1200" s="271" t="s">
        <v>2159</v>
      </c>
      <c r="C1200" s="247">
        <v>0</v>
      </c>
      <c r="D1200" s="216">
        <v>0</v>
      </c>
      <c r="E1200" s="189"/>
      <c r="F1200" s="189"/>
    </row>
    <row r="1201" ht="15" spans="1:6">
      <c r="A1201" s="252" t="s">
        <v>2160</v>
      </c>
      <c r="B1201" s="271" t="s">
        <v>2161</v>
      </c>
      <c r="C1201" s="247">
        <v>105</v>
      </c>
      <c r="D1201" s="216">
        <v>105</v>
      </c>
      <c r="E1201" s="189"/>
      <c r="F1201" s="189"/>
    </row>
    <row r="1202" ht="15" spans="1:6">
      <c r="A1202" s="252" t="s">
        <v>2162</v>
      </c>
      <c r="B1202" s="271" t="s">
        <v>2163</v>
      </c>
      <c r="C1202" s="247">
        <v>0</v>
      </c>
      <c r="D1202" s="216">
        <v>0</v>
      </c>
      <c r="E1202" s="189"/>
      <c r="F1202" s="189"/>
    </row>
    <row r="1203" ht="15" spans="1:6">
      <c r="A1203" s="252" t="s">
        <v>2164</v>
      </c>
      <c r="B1203" s="271" t="s">
        <v>2165</v>
      </c>
      <c r="C1203" s="247">
        <v>260</v>
      </c>
      <c r="D1203" s="216">
        <v>260</v>
      </c>
      <c r="E1203" s="189"/>
      <c r="F1203" s="189"/>
    </row>
    <row r="1204" ht="15" spans="1:6">
      <c r="A1204" s="252" t="s">
        <v>2166</v>
      </c>
      <c r="B1204" s="271" t="s">
        <v>2167</v>
      </c>
      <c r="C1204" s="247">
        <v>2980</v>
      </c>
      <c r="D1204" s="216">
        <v>2980</v>
      </c>
      <c r="E1204" s="189"/>
      <c r="F1204" s="189"/>
    </row>
    <row r="1205" ht="15" spans="1:6">
      <c r="A1205" s="252" t="s">
        <v>2168</v>
      </c>
      <c r="B1205" s="278" t="s">
        <v>2169</v>
      </c>
      <c r="C1205" s="247">
        <v>589</v>
      </c>
      <c r="D1205" s="216">
        <v>589</v>
      </c>
      <c r="E1205" s="189"/>
      <c r="F1205" s="189"/>
    </row>
    <row r="1206" ht="15" spans="1:6">
      <c r="A1206" s="252" t="s">
        <v>2170</v>
      </c>
      <c r="B1206" s="278" t="s">
        <v>2171</v>
      </c>
      <c r="C1206" s="247">
        <v>0</v>
      </c>
      <c r="D1206" s="216">
        <v>0</v>
      </c>
      <c r="E1206" s="189"/>
      <c r="F1206" s="189"/>
    </row>
    <row r="1207" ht="15" spans="1:6">
      <c r="A1207" s="252" t="s">
        <v>2172</v>
      </c>
      <c r="B1207" s="278" t="s">
        <v>2173</v>
      </c>
      <c r="C1207" s="247">
        <v>0</v>
      </c>
      <c r="D1207" s="216">
        <v>0</v>
      </c>
      <c r="E1207" s="189"/>
      <c r="F1207" s="189"/>
    </row>
    <row r="1208" ht="15" spans="1:6">
      <c r="A1208" s="252" t="s">
        <v>2174</v>
      </c>
      <c r="B1208" s="278" t="s">
        <v>2175</v>
      </c>
      <c r="C1208" s="247">
        <v>180</v>
      </c>
      <c r="D1208" s="216">
        <v>180</v>
      </c>
      <c r="E1208" s="189"/>
      <c r="F1208" s="189"/>
    </row>
    <row r="1209" ht="15" spans="1:6">
      <c r="A1209" s="252" t="s">
        <v>2176</v>
      </c>
      <c r="B1209" s="271" t="s">
        <v>2177</v>
      </c>
      <c r="C1209" s="247">
        <v>13350</v>
      </c>
      <c r="D1209" s="216">
        <v>13350</v>
      </c>
      <c r="E1209" s="189"/>
      <c r="F1209" s="189"/>
    </row>
    <row r="1210" ht="15" spans="1:6">
      <c r="A1210" s="252" t="s">
        <v>2178</v>
      </c>
      <c r="B1210" s="271" t="s">
        <v>2179</v>
      </c>
      <c r="C1210" s="247">
        <v>13200</v>
      </c>
      <c r="D1210" s="216">
        <v>13200</v>
      </c>
      <c r="E1210" s="189"/>
      <c r="F1210" s="189"/>
    </row>
    <row r="1211" ht="15" spans="1:6">
      <c r="A1211" s="252" t="s">
        <v>2180</v>
      </c>
      <c r="B1211" s="271" t="s">
        <v>2181</v>
      </c>
      <c r="C1211" s="247">
        <v>0</v>
      </c>
      <c r="D1211" s="216">
        <v>0</v>
      </c>
      <c r="E1211" s="189"/>
      <c r="F1211" s="189"/>
    </row>
    <row r="1212" ht="15" spans="1:6">
      <c r="A1212" s="252" t="s">
        <v>2182</v>
      </c>
      <c r="B1212" s="271" t="s">
        <v>2183</v>
      </c>
      <c r="C1212" s="247">
        <v>150</v>
      </c>
      <c r="D1212" s="216">
        <v>150</v>
      </c>
      <c r="E1212" s="189"/>
      <c r="F1212" s="189"/>
    </row>
    <row r="1213" ht="15" spans="1:6">
      <c r="A1213" s="252" t="s">
        <v>2184</v>
      </c>
      <c r="B1213" s="271" t="s">
        <v>2185</v>
      </c>
      <c r="C1213" s="247">
        <v>2660</v>
      </c>
      <c r="D1213" s="216">
        <v>2660</v>
      </c>
      <c r="E1213" s="189"/>
      <c r="F1213" s="189"/>
    </row>
    <row r="1214" ht="15" spans="1:6">
      <c r="A1214" s="252" t="s">
        <v>2186</v>
      </c>
      <c r="B1214" s="271" t="s">
        <v>2187</v>
      </c>
      <c r="C1214" s="247">
        <v>170</v>
      </c>
      <c r="D1214" s="216">
        <v>170</v>
      </c>
      <c r="E1214" s="189"/>
      <c r="F1214" s="189"/>
    </row>
    <row r="1215" ht="15" spans="1:6">
      <c r="A1215" s="252" t="s">
        <v>2188</v>
      </c>
      <c r="B1215" s="271" t="s">
        <v>2189</v>
      </c>
      <c r="C1215" s="247">
        <v>0</v>
      </c>
      <c r="D1215" s="216">
        <v>0</v>
      </c>
      <c r="E1215" s="189"/>
      <c r="F1215" s="189"/>
    </row>
    <row r="1216" ht="15" spans="1:6">
      <c r="A1216" s="252" t="s">
        <v>2190</v>
      </c>
      <c r="B1216" s="271" t="s">
        <v>2191</v>
      </c>
      <c r="C1216" s="247">
        <v>2490</v>
      </c>
      <c r="D1216" s="216">
        <v>2490</v>
      </c>
      <c r="E1216" s="189"/>
      <c r="F1216" s="189"/>
    </row>
    <row r="1217" ht="15" spans="1:6">
      <c r="A1217" s="252" t="s">
        <v>2192</v>
      </c>
      <c r="B1217" s="271" t="s">
        <v>2193</v>
      </c>
      <c r="C1217" s="247">
        <v>4851</v>
      </c>
      <c r="D1217" s="216">
        <v>4851</v>
      </c>
      <c r="E1217" s="189"/>
      <c r="F1217" s="189"/>
    </row>
    <row r="1218" ht="15" spans="1:6">
      <c r="A1218" s="252" t="s">
        <v>2194</v>
      </c>
      <c r="B1218" s="271" t="s">
        <v>2195</v>
      </c>
      <c r="C1218" s="247">
        <v>4011</v>
      </c>
      <c r="D1218" s="216">
        <v>4011</v>
      </c>
      <c r="E1218" s="189"/>
      <c r="F1218" s="189"/>
    </row>
    <row r="1219" ht="15" spans="1:6">
      <c r="A1219" s="252" t="s">
        <v>2196</v>
      </c>
      <c r="B1219" s="271" t="s">
        <v>69</v>
      </c>
      <c r="C1219" s="247">
        <v>250</v>
      </c>
      <c r="D1219" s="216">
        <v>250</v>
      </c>
      <c r="E1219" s="189"/>
      <c r="F1219" s="189"/>
    </row>
    <row r="1220" ht="15" spans="1:6">
      <c r="A1220" s="252" t="s">
        <v>2197</v>
      </c>
      <c r="B1220" s="271" t="s">
        <v>71</v>
      </c>
      <c r="C1220" s="247">
        <v>0</v>
      </c>
      <c r="D1220" s="216">
        <v>0</v>
      </c>
      <c r="E1220" s="189"/>
      <c r="F1220" s="189"/>
    </row>
    <row r="1221" ht="15" spans="1:6">
      <c r="A1221" s="252" t="s">
        <v>2198</v>
      </c>
      <c r="B1221" s="271" t="s">
        <v>73</v>
      </c>
      <c r="C1221" s="247">
        <v>0</v>
      </c>
      <c r="D1221" s="216">
        <v>0</v>
      </c>
      <c r="E1221" s="189"/>
      <c r="F1221" s="189"/>
    </row>
    <row r="1222" ht="15" spans="1:6">
      <c r="A1222" s="252" t="s">
        <v>2199</v>
      </c>
      <c r="B1222" s="271" t="s">
        <v>2200</v>
      </c>
      <c r="C1222" s="247">
        <v>0</v>
      </c>
      <c r="D1222" s="216">
        <v>0</v>
      </c>
      <c r="E1222" s="189"/>
      <c r="F1222" s="189"/>
    </row>
    <row r="1223" ht="15" spans="1:6">
      <c r="A1223" s="252" t="s">
        <v>2201</v>
      </c>
      <c r="B1223" s="271" t="s">
        <v>2202</v>
      </c>
      <c r="C1223" s="247">
        <v>0</v>
      </c>
      <c r="D1223" s="216">
        <v>0</v>
      </c>
      <c r="E1223" s="189"/>
      <c r="F1223" s="189"/>
    </row>
    <row r="1224" ht="15" spans="1:6">
      <c r="A1224" s="252" t="s">
        <v>2203</v>
      </c>
      <c r="B1224" s="271" t="s">
        <v>2204</v>
      </c>
      <c r="C1224" s="247">
        <v>25</v>
      </c>
      <c r="D1224" s="216">
        <v>25</v>
      </c>
      <c r="E1224" s="189"/>
      <c r="F1224" s="189"/>
    </row>
    <row r="1225" ht="15" spans="1:6">
      <c r="A1225" s="252" t="s">
        <v>2205</v>
      </c>
      <c r="B1225" s="271" t="s">
        <v>2206</v>
      </c>
      <c r="C1225" s="247">
        <v>0</v>
      </c>
      <c r="D1225" s="216">
        <v>0</v>
      </c>
      <c r="E1225" s="189"/>
      <c r="F1225" s="189"/>
    </row>
    <row r="1226" ht="15" spans="1:6">
      <c r="A1226" s="252" t="s">
        <v>2207</v>
      </c>
      <c r="B1226" s="271" t="s">
        <v>2208</v>
      </c>
      <c r="C1226" s="247">
        <v>0</v>
      </c>
      <c r="D1226" s="216">
        <v>0</v>
      </c>
      <c r="E1226" s="189"/>
      <c r="F1226" s="189"/>
    </row>
    <row r="1227" ht="15" spans="1:6">
      <c r="A1227" s="252" t="s">
        <v>2209</v>
      </c>
      <c r="B1227" s="271" t="s">
        <v>2210</v>
      </c>
      <c r="C1227" s="247">
        <v>0</v>
      </c>
      <c r="D1227" s="216">
        <v>0</v>
      </c>
      <c r="E1227" s="189"/>
      <c r="F1227" s="189"/>
    </row>
    <row r="1228" ht="15" spans="1:6">
      <c r="A1228" s="252" t="s">
        <v>2211</v>
      </c>
      <c r="B1228" s="271" t="s">
        <v>2212</v>
      </c>
      <c r="C1228" s="247">
        <v>0</v>
      </c>
      <c r="D1228" s="216">
        <v>0</v>
      </c>
      <c r="E1228" s="189"/>
      <c r="F1228" s="189"/>
    </row>
    <row r="1229" ht="15" spans="1:6">
      <c r="A1229" s="252" t="s">
        <v>2213</v>
      </c>
      <c r="B1229" s="271" t="s">
        <v>2214</v>
      </c>
      <c r="C1229" s="247">
        <v>420</v>
      </c>
      <c r="D1229" s="216">
        <v>420</v>
      </c>
      <c r="E1229" s="189"/>
      <c r="F1229" s="189"/>
    </row>
    <row r="1230" ht="15" spans="1:6">
      <c r="A1230" s="252" t="s">
        <v>2215</v>
      </c>
      <c r="B1230" s="271" t="s">
        <v>2216</v>
      </c>
      <c r="C1230" s="247">
        <v>0</v>
      </c>
      <c r="D1230" s="216">
        <v>0</v>
      </c>
      <c r="E1230" s="189"/>
      <c r="F1230" s="189"/>
    </row>
    <row r="1231" ht="15" spans="1:6">
      <c r="A1231" s="252" t="s">
        <v>2217</v>
      </c>
      <c r="B1231" s="271" t="s">
        <v>2218</v>
      </c>
      <c r="C1231" s="247">
        <v>0</v>
      </c>
      <c r="D1231" s="216">
        <v>0</v>
      </c>
      <c r="E1231" s="189"/>
      <c r="F1231" s="189"/>
    </row>
    <row r="1232" ht="15" spans="1:6">
      <c r="A1232" s="252" t="s">
        <v>2219</v>
      </c>
      <c r="B1232" s="271" t="s">
        <v>2220</v>
      </c>
      <c r="C1232" s="247">
        <v>16</v>
      </c>
      <c r="D1232" s="216">
        <v>16</v>
      </c>
      <c r="E1232" s="189"/>
      <c r="F1232" s="189"/>
    </row>
    <row r="1233" ht="15" spans="1:6">
      <c r="A1233" s="252" t="s">
        <v>2221</v>
      </c>
      <c r="B1233" s="271" t="s">
        <v>2222</v>
      </c>
      <c r="C1233" s="247">
        <v>0</v>
      </c>
      <c r="D1233" s="216">
        <v>0</v>
      </c>
      <c r="E1233" s="189"/>
      <c r="F1233" s="189"/>
    </row>
    <row r="1234" ht="15" spans="1:6">
      <c r="A1234" s="252" t="s">
        <v>2223</v>
      </c>
      <c r="B1234" s="271" t="s">
        <v>87</v>
      </c>
      <c r="C1234" s="247">
        <v>0</v>
      </c>
      <c r="D1234" s="216">
        <v>0</v>
      </c>
      <c r="E1234" s="189"/>
      <c r="F1234" s="189"/>
    </row>
    <row r="1235" ht="15" spans="1:6">
      <c r="A1235" s="252" t="s">
        <v>2224</v>
      </c>
      <c r="B1235" s="271" t="s">
        <v>2225</v>
      </c>
      <c r="C1235" s="247">
        <v>3300</v>
      </c>
      <c r="D1235" s="216">
        <v>3300</v>
      </c>
      <c r="E1235" s="189"/>
      <c r="F1235" s="189"/>
    </row>
    <row r="1236" ht="15" spans="1:6">
      <c r="A1236" s="252" t="s">
        <v>2226</v>
      </c>
      <c r="B1236" s="271" t="s">
        <v>2227</v>
      </c>
      <c r="C1236" s="247">
        <v>0</v>
      </c>
      <c r="D1236" s="216">
        <v>0</v>
      </c>
      <c r="E1236" s="189"/>
      <c r="F1236" s="189"/>
    </row>
    <row r="1237" ht="15" spans="1:6">
      <c r="A1237" s="252" t="s">
        <v>2228</v>
      </c>
      <c r="B1237" s="271" t="s">
        <v>2229</v>
      </c>
      <c r="C1237" s="247">
        <v>0</v>
      </c>
      <c r="D1237" s="216">
        <v>0</v>
      </c>
      <c r="E1237" s="189"/>
      <c r="F1237" s="189"/>
    </row>
    <row r="1238" ht="15" spans="1:6">
      <c r="A1238" s="252" t="s">
        <v>2230</v>
      </c>
      <c r="B1238" s="271" t="s">
        <v>2231</v>
      </c>
      <c r="C1238" s="247">
        <v>0</v>
      </c>
      <c r="D1238" s="216">
        <v>0</v>
      </c>
      <c r="E1238" s="189"/>
      <c r="F1238" s="189"/>
    </row>
    <row r="1239" ht="15" spans="1:6">
      <c r="A1239" s="252" t="s">
        <v>2232</v>
      </c>
      <c r="B1239" s="271" t="s">
        <v>2233</v>
      </c>
      <c r="C1239" s="247">
        <v>0</v>
      </c>
      <c r="D1239" s="216">
        <v>0</v>
      </c>
      <c r="E1239" s="189"/>
      <c r="F1239" s="189"/>
    </row>
    <row r="1240" ht="15" spans="1:6">
      <c r="A1240" s="252" t="s">
        <v>2234</v>
      </c>
      <c r="B1240" s="271" t="s">
        <v>2235</v>
      </c>
      <c r="C1240" s="247">
        <v>0</v>
      </c>
      <c r="D1240" s="216">
        <v>0</v>
      </c>
      <c r="E1240" s="189"/>
      <c r="F1240" s="189"/>
    </row>
    <row r="1241" ht="15" spans="1:6">
      <c r="A1241" s="252" t="s">
        <v>2236</v>
      </c>
      <c r="B1241" s="271" t="s">
        <v>2237</v>
      </c>
      <c r="C1241" s="247">
        <v>0</v>
      </c>
      <c r="D1241" s="216">
        <v>0</v>
      </c>
      <c r="E1241" s="189"/>
      <c r="F1241" s="189"/>
    </row>
    <row r="1242" ht="15" spans="1:6">
      <c r="A1242" s="252" t="s">
        <v>2238</v>
      </c>
      <c r="B1242" s="271" t="s">
        <v>2239</v>
      </c>
      <c r="C1242" s="247">
        <v>0</v>
      </c>
      <c r="D1242" s="216">
        <v>0</v>
      </c>
      <c r="E1242" s="189"/>
      <c r="F1242" s="189"/>
    </row>
    <row r="1243" ht="15" spans="1:6">
      <c r="A1243" s="252" t="s">
        <v>2240</v>
      </c>
      <c r="B1243" s="271" t="s">
        <v>2241</v>
      </c>
      <c r="C1243" s="247">
        <v>800</v>
      </c>
      <c r="D1243" s="216">
        <v>800</v>
      </c>
      <c r="E1243" s="189"/>
      <c r="F1243" s="189"/>
    </row>
    <row r="1244" ht="15" spans="1:6">
      <c r="A1244" s="252" t="s">
        <v>2242</v>
      </c>
      <c r="B1244" s="271" t="s">
        <v>2243</v>
      </c>
      <c r="C1244" s="247">
        <v>0</v>
      </c>
      <c r="D1244" s="216">
        <v>0</v>
      </c>
      <c r="E1244" s="189"/>
      <c r="F1244" s="189"/>
    </row>
    <row r="1245" ht="15" spans="1:6">
      <c r="A1245" s="252" t="s">
        <v>2244</v>
      </c>
      <c r="B1245" s="271" t="s">
        <v>2245</v>
      </c>
      <c r="C1245" s="247">
        <v>0</v>
      </c>
      <c r="D1245" s="216">
        <v>0</v>
      </c>
      <c r="E1245" s="189"/>
      <c r="F1245" s="189"/>
    </row>
    <row r="1246" ht="15" spans="1:6">
      <c r="A1246" s="252" t="s">
        <v>2246</v>
      </c>
      <c r="B1246" s="271" t="s">
        <v>2247</v>
      </c>
      <c r="C1246" s="247">
        <v>0</v>
      </c>
      <c r="D1246" s="216">
        <v>0</v>
      </c>
      <c r="E1246" s="189"/>
      <c r="F1246" s="189"/>
    </row>
    <row r="1247" ht="15" spans="1:6">
      <c r="A1247" s="252" t="s">
        <v>2248</v>
      </c>
      <c r="B1247" s="271" t="s">
        <v>2249</v>
      </c>
      <c r="C1247" s="285">
        <v>0</v>
      </c>
      <c r="D1247" s="216">
        <v>0</v>
      </c>
      <c r="E1247" s="189"/>
      <c r="F1247" s="189"/>
    </row>
    <row r="1248" ht="15" spans="1:6">
      <c r="A1248" s="252" t="s">
        <v>2250</v>
      </c>
      <c r="B1248" s="271" t="s">
        <v>2251</v>
      </c>
      <c r="C1248" s="286">
        <v>800</v>
      </c>
      <c r="D1248" s="216">
        <v>800</v>
      </c>
      <c r="E1248" s="280"/>
      <c r="F1248" s="189"/>
    </row>
    <row r="1249" ht="15" spans="1:6">
      <c r="A1249" s="252" t="s">
        <v>2252</v>
      </c>
      <c r="B1249" s="271" t="s">
        <v>2253</v>
      </c>
      <c r="C1249" s="285">
        <v>40</v>
      </c>
      <c r="D1249" s="216">
        <v>40</v>
      </c>
      <c r="E1249" s="189"/>
      <c r="F1249" s="189"/>
    </row>
    <row r="1250" ht="15" spans="1:6">
      <c r="A1250" s="252" t="s">
        <v>2254</v>
      </c>
      <c r="B1250" s="271" t="s">
        <v>2255</v>
      </c>
      <c r="C1250" s="285">
        <v>0</v>
      </c>
      <c r="D1250" s="216">
        <v>0</v>
      </c>
      <c r="E1250" s="189"/>
      <c r="F1250" s="189"/>
    </row>
    <row r="1251" ht="15" spans="1:6">
      <c r="A1251" s="252" t="s">
        <v>2256</v>
      </c>
      <c r="B1251" s="271" t="s">
        <v>2257</v>
      </c>
      <c r="C1251" s="287">
        <v>0</v>
      </c>
      <c r="D1251" s="287">
        <v>0</v>
      </c>
      <c r="E1251" s="189"/>
      <c r="F1251" s="189"/>
    </row>
    <row r="1252" ht="15" spans="1:6">
      <c r="A1252" s="252" t="s">
        <v>2258</v>
      </c>
      <c r="B1252" s="271" t="s">
        <v>2259</v>
      </c>
      <c r="C1252" s="216">
        <v>0</v>
      </c>
      <c r="D1252" s="216">
        <v>0</v>
      </c>
      <c r="E1252" s="189"/>
      <c r="F1252" s="189"/>
    </row>
    <row r="1253" ht="15" spans="1:6">
      <c r="A1253" s="252" t="s">
        <v>2260</v>
      </c>
      <c r="B1253" s="271" t="s">
        <v>2261</v>
      </c>
      <c r="C1253" s="216">
        <v>0</v>
      </c>
      <c r="D1253" s="216">
        <v>0</v>
      </c>
      <c r="E1253" s="189"/>
      <c r="F1253" s="189"/>
    </row>
    <row r="1254" ht="15" spans="1:6">
      <c r="A1254" s="252" t="s">
        <v>2262</v>
      </c>
      <c r="B1254" s="271" t="s">
        <v>2263</v>
      </c>
      <c r="C1254" s="216">
        <v>0</v>
      </c>
      <c r="D1254" s="216">
        <v>0</v>
      </c>
      <c r="E1254" s="189"/>
      <c r="F1254" s="189"/>
    </row>
    <row r="1255" ht="15" spans="1:6">
      <c r="A1255" s="252" t="s">
        <v>2264</v>
      </c>
      <c r="B1255" s="271" t="s">
        <v>2265</v>
      </c>
      <c r="C1255" s="216">
        <v>0</v>
      </c>
      <c r="D1255" s="216">
        <v>0</v>
      </c>
      <c r="E1255" s="189"/>
      <c r="F1255" s="189"/>
    </row>
    <row r="1256" ht="15" spans="1:6">
      <c r="A1256" s="252" t="s">
        <v>2266</v>
      </c>
      <c r="B1256" s="271" t="s">
        <v>2267</v>
      </c>
      <c r="C1256" s="216">
        <v>0</v>
      </c>
      <c r="D1256" s="216">
        <v>0</v>
      </c>
      <c r="E1256" s="189"/>
      <c r="F1256" s="189"/>
    </row>
    <row r="1257" ht="15" spans="1:6">
      <c r="A1257" s="252" t="s">
        <v>2268</v>
      </c>
      <c r="B1257" s="271" t="s">
        <v>2269</v>
      </c>
      <c r="C1257" s="216">
        <v>0</v>
      </c>
      <c r="D1257" s="216">
        <v>0</v>
      </c>
      <c r="E1257" s="189"/>
      <c r="F1257" s="189"/>
    </row>
    <row r="1258" ht="15" spans="1:6">
      <c r="A1258" s="252" t="s">
        <v>2270</v>
      </c>
      <c r="B1258" s="271" t="s">
        <v>2271</v>
      </c>
      <c r="C1258" s="216">
        <v>0</v>
      </c>
      <c r="D1258" s="216">
        <v>0</v>
      </c>
      <c r="E1258" s="189"/>
      <c r="F1258" s="189"/>
    </row>
    <row r="1259" ht="15" spans="1:6">
      <c r="A1259" s="252" t="s">
        <v>2272</v>
      </c>
      <c r="B1259" s="271" t="s">
        <v>2273</v>
      </c>
      <c r="C1259" s="216">
        <v>0</v>
      </c>
      <c r="D1259" s="216">
        <v>0</v>
      </c>
      <c r="E1259" s="189"/>
      <c r="F1259" s="189"/>
    </row>
    <row r="1260" ht="15" spans="1:6">
      <c r="A1260" s="252" t="s">
        <v>2274</v>
      </c>
      <c r="B1260" s="271" t="s">
        <v>2275</v>
      </c>
      <c r="C1260" s="216">
        <v>40</v>
      </c>
      <c r="D1260" s="216">
        <v>40</v>
      </c>
      <c r="E1260" s="189"/>
      <c r="F1260" s="189"/>
    </row>
    <row r="1261" ht="15" spans="1:6">
      <c r="A1261" s="252" t="s">
        <v>2276</v>
      </c>
      <c r="B1261" s="271" t="s">
        <v>2277</v>
      </c>
      <c r="C1261" s="216">
        <v>0</v>
      </c>
      <c r="D1261" s="216">
        <v>0</v>
      </c>
      <c r="E1261" s="189"/>
      <c r="F1261" s="189"/>
    </row>
    <row r="1262" ht="15" spans="1:6">
      <c r="A1262" s="252" t="s">
        <v>2278</v>
      </c>
      <c r="B1262" s="271" t="s">
        <v>2279</v>
      </c>
      <c r="C1262" s="216">
        <v>4120</v>
      </c>
      <c r="D1262" s="216">
        <v>4120</v>
      </c>
      <c r="E1262" s="189"/>
      <c r="F1262" s="189"/>
    </row>
    <row r="1263" ht="15" spans="1:6">
      <c r="A1263" s="252" t="s">
        <v>2280</v>
      </c>
      <c r="B1263" s="271" t="s">
        <v>2281</v>
      </c>
      <c r="C1263" s="216">
        <v>1484</v>
      </c>
      <c r="D1263" s="216">
        <v>1484</v>
      </c>
      <c r="E1263" s="189"/>
      <c r="F1263" s="189"/>
    </row>
    <row r="1264" ht="15" spans="1:6">
      <c r="A1264" s="252" t="s">
        <v>2282</v>
      </c>
      <c r="B1264" s="258" t="s">
        <v>69</v>
      </c>
      <c r="C1264" s="216">
        <v>620</v>
      </c>
      <c r="D1264" s="216">
        <v>620</v>
      </c>
      <c r="E1264" s="189"/>
      <c r="F1264" s="189"/>
    </row>
    <row r="1265" ht="15" spans="1:6">
      <c r="A1265" s="252" t="s">
        <v>2283</v>
      </c>
      <c r="B1265" s="258" t="s">
        <v>71</v>
      </c>
      <c r="C1265" s="216">
        <v>12</v>
      </c>
      <c r="D1265" s="216">
        <v>12</v>
      </c>
      <c r="E1265" s="189"/>
      <c r="F1265" s="189"/>
    </row>
    <row r="1266" ht="15" spans="1:6">
      <c r="A1266" s="252" t="s">
        <v>2284</v>
      </c>
      <c r="B1266" s="258" t="s">
        <v>73</v>
      </c>
      <c r="C1266" s="216">
        <v>0</v>
      </c>
      <c r="D1266" s="216">
        <v>0</v>
      </c>
      <c r="E1266" s="189"/>
      <c r="F1266" s="189"/>
    </row>
    <row r="1267" ht="15" spans="1:6">
      <c r="A1267" s="252" t="s">
        <v>2285</v>
      </c>
      <c r="B1267" s="258" t="s">
        <v>2286</v>
      </c>
      <c r="C1267" s="216">
        <v>260</v>
      </c>
      <c r="D1267" s="216">
        <v>260</v>
      </c>
      <c r="E1267" s="189"/>
      <c r="F1267" s="189"/>
    </row>
    <row r="1268" ht="15" spans="1:6">
      <c r="A1268" s="252" t="s">
        <v>2287</v>
      </c>
      <c r="B1268" s="258" t="s">
        <v>2288</v>
      </c>
      <c r="C1268" s="216">
        <v>0</v>
      </c>
      <c r="D1268" s="216">
        <v>0</v>
      </c>
      <c r="E1268" s="189"/>
      <c r="F1268" s="189"/>
    </row>
    <row r="1269" ht="15" spans="1:6">
      <c r="A1269" s="252" t="s">
        <v>2289</v>
      </c>
      <c r="B1269" s="258" t="s">
        <v>2290</v>
      </c>
      <c r="C1269" s="216">
        <v>2</v>
      </c>
      <c r="D1269" s="216">
        <v>2</v>
      </c>
      <c r="E1269" s="189"/>
      <c r="F1269" s="189"/>
    </row>
    <row r="1270" ht="15" spans="1:6">
      <c r="A1270" s="252" t="s">
        <v>2291</v>
      </c>
      <c r="B1270" s="258" t="s">
        <v>2292</v>
      </c>
      <c r="C1270" s="216">
        <v>265</v>
      </c>
      <c r="D1270" s="216">
        <v>265</v>
      </c>
      <c r="E1270" s="189"/>
      <c r="F1270" s="189"/>
    </row>
    <row r="1271" ht="15" spans="1:6">
      <c r="A1271" s="252" t="s">
        <v>2293</v>
      </c>
      <c r="B1271" s="258" t="s">
        <v>2294</v>
      </c>
      <c r="C1271" s="216">
        <v>150</v>
      </c>
      <c r="D1271" s="216">
        <v>150</v>
      </c>
      <c r="E1271" s="189"/>
      <c r="F1271" s="189"/>
    </row>
    <row r="1272" ht="15" spans="1:6">
      <c r="A1272" s="252" t="s">
        <v>2295</v>
      </c>
      <c r="B1272" s="258" t="s">
        <v>87</v>
      </c>
      <c r="C1272" s="216">
        <v>0</v>
      </c>
      <c r="D1272" s="216">
        <v>0</v>
      </c>
      <c r="E1272" s="189"/>
      <c r="F1272" s="189"/>
    </row>
    <row r="1273" ht="15" spans="1:6">
      <c r="A1273" s="252" t="s">
        <v>2296</v>
      </c>
      <c r="B1273" s="258" t="s">
        <v>2297</v>
      </c>
      <c r="C1273" s="216">
        <v>175</v>
      </c>
      <c r="D1273" s="216">
        <v>175</v>
      </c>
      <c r="E1273" s="189"/>
      <c r="F1273" s="189"/>
    </row>
    <row r="1274" ht="15" spans="1:6">
      <c r="A1274" s="252" t="s">
        <v>2298</v>
      </c>
      <c r="B1274" s="258" t="s">
        <v>2299</v>
      </c>
      <c r="C1274" s="216">
        <v>1165</v>
      </c>
      <c r="D1274" s="216">
        <v>1165</v>
      </c>
      <c r="E1274" s="189"/>
      <c r="F1274" s="189"/>
    </row>
    <row r="1275" ht="15" spans="1:6">
      <c r="A1275" s="252" t="s">
        <v>2300</v>
      </c>
      <c r="B1275" s="258" t="s">
        <v>69</v>
      </c>
      <c r="C1275" s="216">
        <v>85</v>
      </c>
      <c r="D1275" s="216">
        <v>85</v>
      </c>
      <c r="E1275" s="189"/>
      <c r="F1275" s="189"/>
    </row>
    <row r="1276" ht="15" spans="1:6">
      <c r="A1276" s="252" t="s">
        <v>2301</v>
      </c>
      <c r="B1276" s="258" t="s">
        <v>71</v>
      </c>
      <c r="C1276" s="216">
        <v>0</v>
      </c>
      <c r="D1276" s="216">
        <v>0</v>
      </c>
      <c r="E1276" s="189"/>
      <c r="F1276" s="189"/>
    </row>
    <row r="1277" ht="15" spans="1:6">
      <c r="A1277" s="252" t="s">
        <v>2302</v>
      </c>
      <c r="B1277" s="258" t="s">
        <v>73</v>
      </c>
      <c r="C1277" s="216">
        <v>0</v>
      </c>
      <c r="D1277" s="216">
        <v>0</v>
      </c>
      <c r="E1277" s="189"/>
      <c r="F1277" s="189"/>
    </row>
    <row r="1278" ht="15" spans="1:6">
      <c r="A1278" s="252" t="s">
        <v>2303</v>
      </c>
      <c r="B1278" s="258" t="s">
        <v>2304</v>
      </c>
      <c r="C1278" s="216">
        <v>610</v>
      </c>
      <c r="D1278" s="216">
        <v>610</v>
      </c>
      <c r="E1278" s="189"/>
      <c r="F1278" s="189"/>
    </row>
    <row r="1279" ht="15" spans="1:6">
      <c r="A1279" s="252" t="s">
        <v>2305</v>
      </c>
      <c r="B1279" s="258" t="s">
        <v>87</v>
      </c>
      <c r="C1279" s="216">
        <v>0</v>
      </c>
      <c r="D1279" s="216">
        <v>0</v>
      </c>
      <c r="E1279" s="189"/>
      <c r="F1279" s="189"/>
    </row>
    <row r="1280" ht="15" spans="1:6">
      <c r="A1280" s="252" t="s">
        <v>2306</v>
      </c>
      <c r="B1280" s="258" t="s">
        <v>2307</v>
      </c>
      <c r="C1280" s="216">
        <v>470</v>
      </c>
      <c r="D1280" s="216">
        <v>470</v>
      </c>
      <c r="E1280" s="189"/>
      <c r="F1280" s="189"/>
    </row>
    <row r="1281" ht="15" spans="1:6">
      <c r="A1281" s="252" t="s">
        <v>2308</v>
      </c>
      <c r="B1281" s="258" t="s">
        <v>2309</v>
      </c>
      <c r="C1281" s="216">
        <v>0</v>
      </c>
      <c r="D1281" s="216">
        <v>0</v>
      </c>
      <c r="E1281" s="189"/>
      <c r="F1281" s="189"/>
    </row>
    <row r="1282" ht="15" spans="1:6">
      <c r="A1282" s="252" t="s">
        <v>2310</v>
      </c>
      <c r="B1282" s="258" t="s">
        <v>69</v>
      </c>
      <c r="C1282" s="216">
        <v>0</v>
      </c>
      <c r="D1282" s="216">
        <v>0</v>
      </c>
      <c r="E1282" s="189"/>
      <c r="F1282" s="189"/>
    </row>
    <row r="1283" ht="15" spans="1:6">
      <c r="A1283" s="252" t="s">
        <v>2311</v>
      </c>
      <c r="B1283" s="258" t="s">
        <v>71</v>
      </c>
      <c r="C1283" s="216">
        <v>0</v>
      </c>
      <c r="D1283" s="216">
        <v>0</v>
      </c>
      <c r="E1283" s="189"/>
      <c r="F1283" s="189"/>
    </row>
    <row r="1284" ht="15" spans="1:6">
      <c r="A1284" s="252" t="s">
        <v>2312</v>
      </c>
      <c r="B1284" s="258" t="s">
        <v>73</v>
      </c>
      <c r="C1284" s="216">
        <v>0</v>
      </c>
      <c r="D1284" s="216">
        <v>0</v>
      </c>
      <c r="E1284" s="189"/>
      <c r="F1284" s="189"/>
    </row>
    <row r="1285" ht="15" spans="1:6">
      <c r="A1285" s="252" t="s">
        <v>2313</v>
      </c>
      <c r="B1285" s="258" t="s">
        <v>2314</v>
      </c>
      <c r="C1285" s="216">
        <v>0</v>
      </c>
      <c r="D1285" s="216">
        <v>0</v>
      </c>
      <c r="E1285" s="189"/>
      <c r="F1285" s="189"/>
    </row>
    <row r="1286" ht="15" spans="1:6">
      <c r="A1286" s="252" t="s">
        <v>2315</v>
      </c>
      <c r="B1286" s="258" t="s">
        <v>2316</v>
      </c>
      <c r="C1286" s="216">
        <v>0</v>
      </c>
      <c r="D1286" s="216">
        <v>0</v>
      </c>
      <c r="E1286" s="189"/>
      <c r="F1286" s="189"/>
    </row>
    <row r="1287" ht="15" spans="1:6">
      <c r="A1287" s="252" t="s">
        <v>2317</v>
      </c>
      <c r="B1287" s="258" t="s">
        <v>87</v>
      </c>
      <c r="C1287" s="216">
        <v>0</v>
      </c>
      <c r="D1287" s="216">
        <v>0</v>
      </c>
      <c r="E1287" s="189"/>
      <c r="F1287" s="189"/>
    </row>
    <row r="1288" ht="15" spans="1:6">
      <c r="A1288" s="252" t="s">
        <v>2318</v>
      </c>
      <c r="B1288" s="258" t="s">
        <v>2319</v>
      </c>
      <c r="C1288" s="216">
        <v>0</v>
      </c>
      <c r="D1288" s="216">
        <v>0</v>
      </c>
      <c r="E1288" s="189"/>
      <c r="F1288" s="189"/>
    </row>
    <row r="1289" ht="15" spans="1:6">
      <c r="A1289" s="252" t="s">
        <v>2320</v>
      </c>
      <c r="B1289" s="258" t="s">
        <v>2321</v>
      </c>
      <c r="C1289" s="216">
        <v>0</v>
      </c>
      <c r="D1289" s="216">
        <v>0</v>
      </c>
      <c r="E1289" s="189"/>
      <c r="F1289" s="189"/>
    </row>
    <row r="1290" ht="15" spans="1:6">
      <c r="A1290" s="252" t="s">
        <v>2322</v>
      </c>
      <c r="B1290" s="258" t="s">
        <v>69</v>
      </c>
      <c r="C1290" s="216">
        <v>0</v>
      </c>
      <c r="D1290" s="216">
        <v>0</v>
      </c>
      <c r="E1290" s="189"/>
      <c r="F1290" s="189"/>
    </row>
    <row r="1291" ht="15" spans="1:6">
      <c r="A1291" s="252" t="s">
        <v>2323</v>
      </c>
      <c r="B1291" s="258" t="s">
        <v>71</v>
      </c>
      <c r="C1291" s="216">
        <v>0</v>
      </c>
      <c r="D1291" s="216">
        <v>0</v>
      </c>
      <c r="E1291" s="189"/>
      <c r="F1291" s="189"/>
    </row>
    <row r="1292" ht="15" spans="1:6">
      <c r="A1292" s="252" t="s">
        <v>2324</v>
      </c>
      <c r="B1292" s="258" t="s">
        <v>73</v>
      </c>
      <c r="C1292" s="216">
        <v>0</v>
      </c>
      <c r="D1292" s="216">
        <v>0</v>
      </c>
      <c r="E1292" s="189"/>
      <c r="F1292" s="189"/>
    </row>
    <row r="1293" ht="15" spans="1:6">
      <c r="A1293" s="252" t="s">
        <v>2325</v>
      </c>
      <c r="B1293" s="258" t="s">
        <v>2326</v>
      </c>
      <c r="C1293" s="216">
        <v>0</v>
      </c>
      <c r="D1293" s="216">
        <v>0</v>
      </c>
      <c r="E1293" s="189"/>
      <c r="F1293" s="189"/>
    </row>
    <row r="1294" ht="15" spans="1:6">
      <c r="A1294" s="252" t="s">
        <v>2327</v>
      </c>
      <c r="B1294" s="258" t="s">
        <v>2328</v>
      </c>
      <c r="C1294" s="216">
        <v>0</v>
      </c>
      <c r="D1294" s="216">
        <v>0</v>
      </c>
      <c r="E1294" s="189"/>
      <c r="F1294" s="189"/>
    </row>
    <row r="1295" ht="15" spans="1:6">
      <c r="A1295" s="252" t="s">
        <v>2329</v>
      </c>
      <c r="B1295" s="258" t="s">
        <v>2330</v>
      </c>
      <c r="C1295" s="216">
        <v>0</v>
      </c>
      <c r="D1295" s="216">
        <v>0</v>
      </c>
      <c r="E1295" s="189"/>
      <c r="F1295" s="189"/>
    </row>
    <row r="1296" ht="15" spans="1:6">
      <c r="A1296" s="252" t="s">
        <v>2331</v>
      </c>
      <c r="B1296" s="258" t="s">
        <v>2332</v>
      </c>
      <c r="C1296" s="216">
        <v>0</v>
      </c>
      <c r="D1296" s="216">
        <v>0</v>
      </c>
      <c r="E1296" s="189"/>
      <c r="F1296" s="189"/>
    </row>
    <row r="1297" ht="15" spans="1:6">
      <c r="A1297" s="252" t="s">
        <v>2333</v>
      </c>
      <c r="B1297" s="258" t="s">
        <v>2334</v>
      </c>
      <c r="C1297" s="216">
        <v>0</v>
      </c>
      <c r="D1297" s="216">
        <v>0</v>
      </c>
      <c r="E1297" s="189"/>
      <c r="F1297" s="189"/>
    </row>
    <row r="1298" ht="15" spans="1:6">
      <c r="A1298" s="252" t="s">
        <v>2335</v>
      </c>
      <c r="B1298" s="258" t="s">
        <v>2336</v>
      </c>
      <c r="C1298" s="216">
        <v>0</v>
      </c>
      <c r="D1298" s="216">
        <v>0</v>
      </c>
      <c r="E1298" s="189"/>
      <c r="F1298" s="189"/>
    </row>
    <row r="1299" ht="15" spans="1:6">
      <c r="A1299" s="252" t="s">
        <v>2337</v>
      </c>
      <c r="B1299" s="258" t="s">
        <v>2338</v>
      </c>
      <c r="C1299" s="216">
        <v>0</v>
      </c>
      <c r="D1299" s="216">
        <v>0</v>
      </c>
      <c r="E1299" s="189"/>
      <c r="F1299" s="189"/>
    </row>
    <row r="1300" ht="15" spans="1:6">
      <c r="A1300" s="252" t="s">
        <v>2339</v>
      </c>
      <c r="B1300" s="258" t="s">
        <v>2340</v>
      </c>
      <c r="C1300" s="216">
        <v>0</v>
      </c>
      <c r="D1300" s="216">
        <v>0</v>
      </c>
      <c r="E1300" s="189"/>
      <c r="F1300" s="189"/>
    </row>
    <row r="1301" ht="15" spans="1:6">
      <c r="A1301" s="252" t="s">
        <v>2341</v>
      </c>
      <c r="B1301" s="258" t="s">
        <v>2342</v>
      </c>
      <c r="C1301" s="216">
        <v>0</v>
      </c>
      <c r="D1301" s="216">
        <v>0</v>
      </c>
      <c r="E1301" s="189"/>
      <c r="F1301" s="189"/>
    </row>
    <row r="1302" ht="15" spans="1:6">
      <c r="A1302" s="252" t="s">
        <v>2343</v>
      </c>
      <c r="B1302" s="258" t="s">
        <v>2344</v>
      </c>
      <c r="C1302" s="216">
        <v>16</v>
      </c>
      <c r="D1302" s="216">
        <v>16</v>
      </c>
      <c r="E1302" s="189"/>
      <c r="F1302" s="189"/>
    </row>
    <row r="1303" ht="15" spans="1:6">
      <c r="A1303" s="252" t="s">
        <v>2345</v>
      </c>
      <c r="B1303" s="258" t="s">
        <v>2346</v>
      </c>
      <c r="C1303" s="216">
        <v>0</v>
      </c>
      <c r="D1303" s="216">
        <v>0</v>
      </c>
      <c r="E1303" s="189"/>
      <c r="F1303" s="189"/>
    </row>
    <row r="1304" ht="15" spans="1:6">
      <c r="A1304" s="252" t="s">
        <v>2347</v>
      </c>
      <c r="B1304" s="258" t="s">
        <v>2348</v>
      </c>
      <c r="C1304" s="216">
        <v>8</v>
      </c>
      <c r="D1304" s="216">
        <v>8</v>
      </c>
      <c r="E1304" s="189"/>
      <c r="F1304" s="189"/>
    </row>
    <row r="1305" ht="15" spans="1:6">
      <c r="A1305" s="252" t="s">
        <v>2349</v>
      </c>
      <c r="B1305" s="258" t="s">
        <v>2350</v>
      </c>
      <c r="C1305" s="216">
        <v>8</v>
      </c>
      <c r="D1305" s="216">
        <v>8</v>
      </c>
      <c r="E1305" s="189"/>
      <c r="F1305" s="189"/>
    </row>
    <row r="1306" ht="15" spans="1:6">
      <c r="A1306" s="252" t="s">
        <v>2351</v>
      </c>
      <c r="B1306" s="258" t="s">
        <v>2352</v>
      </c>
      <c r="C1306" s="216">
        <v>1265</v>
      </c>
      <c r="D1306" s="216">
        <v>1265</v>
      </c>
      <c r="E1306" s="189"/>
      <c r="F1306" s="189"/>
    </row>
    <row r="1307" ht="15" spans="1:6">
      <c r="A1307" s="252" t="s">
        <v>2353</v>
      </c>
      <c r="B1307" s="258" t="s">
        <v>2354</v>
      </c>
      <c r="C1307" s="216">
        <v>1200</v>
      </c>
      <c r="D1307" s="216">
        <v>1200</v>
      </c>
      <c r="E1307" s="189"/>
      <c r="F1307" s="189"/>
    </row>
    <row r="1308" ht="15" spans="1:6">
      <c r="A1308" s="252" t="s">
        <v>2355</v>
      </c>
      <c r="B1308" s="258" t="s">
        <v>2356</v>
      </c>
      <c r="C1308" s="216">
        <v>0</v>
      </c>
      <c r="D1308" s="216">
        <v>0</v>
      </c>
      <c r="E1308" s="189"/>
      <c r="F1308" s="189"/>
    </row>
    <row r="1309" ht="15" spans="1:6">
      <c r="A1309" s="252" t="s">
        <v>2357</v>
      </c>
      <c r="B1309" s="258" t="s">
        <v>2358</v>
      </c>
      <c r="C1309" s="216">
        <v>65</v>
      </c>
      <c r="D1309" s="216">
        <v>65</v>
      </c>
      <c r="E1309" s="189"/>
      <c r="F1309" s="189"/>
    </row>
    <row r="1310" ht="15" spans="1:6">
      <c r="A1310" s="252" t="s">
        <v>2359</v>
      </c>
      <c r="B1310" s="258" t="s">
        <v>2360</v>
      </c>
      <c r="C1310" s="216">
        <v>190</v>
      </c>
      <c r="D1310" s="216">
        <v>190</v>
      </c>
      <c r="E1310" s="189"/>
      <c r="F1310" s="189"/>
    </row>
    <row r="1311" ht="15" spans="1:6">
      <c r="A1311" s="252" t="s">
        <v>2361</v>
      </c>
      <c r="B1311" s="258" t="s">
        <v>2362</v>
      </c>
      <c r="C1311" s="216">
        <v>190</v>
      </c>
      <c r="D1311" s="216">
        <v>190</v>
      </c>
      <c r="E1311" s="189"/>
      <c r="F1311" s="189"/>
    </row>
    <row r="1312" ht="15" spans="1:6">
      <c r="A1312" s="252" t="s">
        <v>2363</v>
      </c>
      <c r="B1312" s="271" t="s">
        <v>2364</v>
      </c>
      <c r="C1312" s="216">
        <v>7000</v>
      </c>
      <c r="D1312" s="216">
        <v>7000</v>
      </c>
      <c r="E1312" s="189"/>
      <c r="F1312" s="189"/>
    </row>
    <row r="1313" ht="15" spans="1:6">
      <c r="A1313" s="259" t="s">
        <v>2365</v>
      </c>
      <c r="B1313" s="271" t="s">
        <v>2366</v>
      </c>
      <c r="C1313" s="216">
        <v>7000</v>
      </c>
      <c r="D1313" s="216">
        <v>7000</v>
      </c>
      <c r="E1313" s="189"/>
      <c r="F1313" s="189"/>
    </row>
    <row r="1314" ht="15" spans="1:6">
      <c r="A1314" s="252" t="s">
        <v>2367</v>
      </c>
      <c r="B1314" s="271" t="s">
        <v>2368</v>
      </c>
      <c r="C1314" s="216">
        <v>0</v>
      </c>
      <c r="D1314" s="216">
        <v>0</v>
      </c>
      <c r="E1314" s="189"/>
      <c r="F1314" s="189"/>
    </row>
    <row r="1315" ht="15" spans="1:6">
      <c r="A1315" s="252" t="s">
        <v>2369</v>
      </c>
      <c r="B1315" s="271" t="s">
        <v>2370</v>
      </c>
      <c r="C1315" s="216">
        <v>0</v>
      </c>
      <c r="D1315" s="216">
        <v>0</v>
      </c>
      <c r="E1315" s="189"/>
      <c r="F1315" s="189"/>
    </row>
    <row r="1316" ht="15" spans="1:6">
      <c r="A1316" s="252" t="s">
        <v>2371</v>
      </c>
      <c r="B1316" s="271" t="s">
        <v>2372</v>
      </c>
      <c r="C1316" s="216">
        <v>0</v>
      </c>
      <c r="D1316" s="216">
        <v>0</v>
      </c>
      <c r="E1316" s="189"/>
      <c r="F1316" s="189"/>
    </row>
    <row r="1317" ht="15" spans="1:6">
      <c r="A1317" s="252" t="s">
        <v>2373</v>
      </c>
      <c r="B1317" s="271" t="s">
        <v>2070</v>
      </c>
      <c r="C1317" s="216">
        <v>0</v>
      </c>
      <c r="D1317" s="216">
        <v>0</v>
      </c>
      <c r="E1317" s="189"/>
      <c r="F1317" s="189"/>
    </row>
    <row r="1318" ht="15" spans="1:6">
      <c r="A1318" s="252" t="s">
        <v>2374</v>
      </c>
      <c r="B1318" s="271" t="s">
        <v>504</v>
      </c>
      <c r="C1318" s="216">
        <v>0</v>
      </c>
      <c r="D1318" s="216">
        <v>0</v>
      </c>
      <c r="E1318" s="189"/>
      <c r="F1318" s="189"/>
    </row>
    <row r="1319" ht="15" spans="1:6">
      <c r="A1319" s="252" t="s">
        <v>2375</v>
      </c>
      <c r="B1319" s="271" t="s">
        <v>2376</v>
      </c>
      <c r="C1319" s="216">
        <v>10960</v>
      </c>
      <c r="D1319" s="216">
        <v>10960</v>
      </c>
      <c r="E1319" s="189"/>
      <c r="F1319" s="189"/>
    </row>
    <row r="1320" ht="15" spans="1:6">
      <c r="A1320" s="252" t="s">
        <v>2377</v>
      </c>
      <c r="B1320" s="271" t="s">
        <v>2378</v>
      </c>
      <c r="C1320" s="216">
        <v>10960</v>
      </c>
      <c r="D1320" s="216">
        <v>10960</v>
      </c>
      <c r="E1320" s="189"/>
      <c r="F1320" s="189"/>
    </row>
    <row r="1321" ht="15" spans="1:6">
      <c r="A1321" s="252" t="s">
        <v>2379</v>
      </c>
      <c r="B1321" s="271" t="s">
        <v>2380</v>
      </c>
      <c r="C1321" s="216">
        <v>10960</v>
      </c>
      <c r="D1321" s="216">
        <v>10960</v>
      </c>
      <c r="E1321" s="189"/>
      <c r="F1321" s="189"/>
    </row>
    <row r="1322" ht="15" spans="1:6">
      <c r="A1322" s="252" t="s">
        <v>2381</v>
      </c>
      <c r="B1322" s="271" t="s">
        <v>2382</v>
      </c>
      <c r="C1322" s="216">
        <v>0</v>
      </c>
      <c r="D1322" s="216">
        <v>0</v>
      </c>
      <c r="E1322" s="189"/>
      <c r="F1322" s="189"/>
    </row>
    <row r="1323" ht="15" spans="1:6">
      <c r="A1323" s="252" t="s">
        <v>2383</v>
      </c>
      <c r="B1323" s="271" t="s">
        <v>2384</v>
      </c>
      <c r="C1323" s="216">
        <v>0</v>
      </c>
      <c r="D1323" s="216">
        <v>0</v>
      </c>
      <c r="E1323" s="189"/>
      <c r="F1323" s="189"/>
    </row>
    <row r="1324" ht="15" spans="1:6">
      <c r="A1324" s="252" t="s">
        <v>2385</v>
      </c>
      <c r="B1324" s="271" t="s">
        <v>2386</v>
      </c>
      <c r="C1324" s="216">
        <v>0</v>
      </c>
      <c r="D1324" s="216">
        <v>0</v>
      </c>
      <c r="E1324" s="189"/>
      <c r="F1324" s="189"/>
    </row>
    <row r="1325" ht="15" spans="1:6">
      <c r="A1325" s="391" t="s">
        <v>2387</v>
      </c>
      <c r="B1325" s="271" t="s">
        <v>2388</v>
      </c>
      <c r="C1325" s="216">
        <v>0</v>
      </c>
      <c r="D1325" s="216">
        <v>0</v>
      </c>
      <c r="E1325" s="189"/>
      <c r="F1325" s="189"/>
    </row>
    <row r="1326" ht="15" spans="1:6">
      <c r="A1326" s="391" t="s">
        <v>2389</v>
      </c>
      <c r="B1326" s="271" t="s">
        <v>2390</v>
      </c>
      <c r="C1326" s="216">
        <v>0</v>
      </c>
      <c r="D1326" s="216">
        <v>0</v>
      </c>
      <c r="E1326" s="189"/>
      <c r="F1326" s="189"/>
    </row>
    <row r="1327" ht="15" spans="1:6">
      <c r="A1327" s="252"/>
      <c r="B1327" s="271"/>
      <c r="C1327" s="216"/>
      <c r="D1327" s="216"/>
      <c r="E1327" s="189"/>
      <c r="F1327" s="189"/>
    </row>
    <row r="1328" spans="1:6">
      <c r="A1328" s="229" t="s">
        <v>2391</v>
      </c>
      <c r="B1328" s="288"/>
      <c r="C1328" s="216">
        <v>587597</v>
      </c>
      <c r="D1328" s="216">
        <v>587597</v>
      </c>
      <c r="E1328" s="189"/>
      <c r="F1328" s="189"/>
    </row>
  </sheetData>
  <mergeCells count="1">
    <mergeCell ref="B2:F2"/>
  </mergeCells>
  <printOptions horizontalCentered="1"/>
  <pageMargins left="0.313888888888889" right="0.313888888888889" top="0.354166666666667" bottom="0.354166666666667" header="0.313888888888889" footer="0.313888888888889"/>
  <pageSetup paperSize="9" scale="8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29"/>
  <sheetViews>
    <sheetView showGridLines="0" showZeros="0" workbookViewId="0">
      <pane ySplit="5" topLeftCell="A60" activePane="bottomLeft" state="frozen"/>
      <selection/>
      <selection pane="bottomLeft" activeCell="I67" sqref="I67"/>
    </sheetView>
  </sheetViews>
  <sheetFormatPr defaultColWidth="9" defaultRowHeight="13.5" outlineLevelCol="5"/>
  <cols>
    <col min="1" max="1" width="9" style="207"/>
    <col min="2" max="2" width="45.25" style="207" customWidth="1"/>
    <col min="3" max="3" width="15.5" style="207" customWidth="1"/>
    <col min="4" max="5" width="15.25" style="207" customWidth="1"/>
    <col min="6" max="6" width="15.5" style="207" customWidth="1"/>
    <col min="7" max="16384" width="9" style="207"/>
  </cols>
  <sheetData>
    <row r="1" ht="14.25" spans="2:2">
      <c r="B1" s="224" t="s">
        <v>2718</v>
      </c>
    </row>
    <row r="2" s="205" customFormat="1" ht="20.25" spans="2:6">
      <c r="B2" s="172" t="s">
        <v>8</v>
      </c>
      <c r="C2" s="172"/>
      <c r="D2" s="172"/>
      <c r="E2" s="172"/>
      <c r="F2" s="172"/>
    </row>
    <row r="3" ht="18" customHeight="1" spans="6:6">
      <c r="F3" s="243" t="s">
        <v>28</v>
      </c>
    </row>
    <row r="4" s="168" customFormat="1" ht="31.5" customHeight="1" spans="1:6">
      <c r="A4" s="244" t="s">
        <v>62</v>
      </c>
      <c r="B4" s="227" t="s">
        <v>29</v>
      </c>
      <c r="C4" s="214" t="s">
        <v>2714</v>
      </c>
      <c r="D4" s="245" t="s">
        <v>2715</v>
      </c>
      <c r="E4" s="245" t="s">
        <v>2716</v>
      </c>
      <c r="F4" s="245" t="s">
        <v>2717</v>
      </c>
    </row>
    <row r="5" s="168" customFormat="1" ht="27" customHeight="1" spans="1:6">
      <c r="A5" s="244"/>
      <c r="B5" s="227"/>
      <c r="C5" s="214"/>
      <c r="D5" s="245"/>
      <c r="E5" s="245"/>
      <c r="F5" s="245"/>
    </row>
    <row r="6" ht="20.1" customHeight="1" spans="1:6">
      <c r="A6" s="246" t="s">
        <v>64</v>
      </c>
      <c r="B6" s="189" t="s">
        <v>65</v>
      </c>
      <c r="C6" s="247">
        <v>80276</v>
      </c>
      <c r="D6" s="247">
        <v>80276</v>
      </c>
      <c r="E6" s="248">
        <v>0</v>
      </c>
      <c r="F6" s="249">
        <v>0</v>
      </c>
    </row>
    <row r="7" ht="20.1" customHeight="1" spans="1:6">
      <c r="A7" s="250" t="s">
        <v>66</v>
      </c>
      <c r="B7" s="251" t="s">
        <v>67</v>
      </c>
      <c r="C7" s="247">
        <v>990</v>
      </c>
      <c r="D7" s="247">
        <v>990</v>
      </c>
      <c r="E7" s="248"/>
      <c r="F7" s="249"/>
    </row>
    <row r="8" ht="20.1" customHeight="1" spans="1:6">
      <c r="A8" s="252" t="s">
        <v>68</v>
      </c>
      <c r="B8" s="251" t="s">
        <v>69</v>
      </c>
      <c r="C8" s="247">
        <v>468</v>
      </c>
      <c r="D8" s="247">
        <v>468</v>
      </c>
      <c r="E8" s="248"/>
      <c r="F8" s="249"/>
    </row>
    <row r="9" ht="20.1" customHeight="1" spans="1:6">
      <c r="A9" s="252" t="s">
        <v>70</v>
      </c>
      <c r="B9" s="251" t="s">
        <v>71</v>
      </c>
      <c r="C9" s="247">
        <v>81</v>
      </c>
      <c r="D9" s="247">
        <v>81</v>
      </c>
      <c r="E9" s="248"/>
      <c r="F9" s="249"/>
    </row>
    <row r="10" ht="20.1" customHeight="1" spans="1:6">
      <c r="A10" s="252" t="s">
        <v>72</v>
      </c>
      <c r="B10" s="251" t="s">
        <v>73</v>
      </c>
      <c r="C10" s="247">
        <v>168</v>
      </c>
      <c r="D10" s="247">
        <v>168</v>
      </c>
      <c r="E10" s="248"/>
      <c r="F10" s="249"/>
    </row>
    <row r="11" ht="20.1" customHeight="1" spans="1:6">
      <c r="A11" s="252" t="s">
        <v>74</v>
      </c>
      <c r="B11" s="253" t="s">
        <v>75</v>
      </c>
      <c r="C11" s="247">
        <v>108</v>
      </c>
      <c r="D11" s="247">
        <v>108</v>
      </c>
      <c r="E11" s="248"/>
      <c r="F11" s="249"/>
    </row>
    <row r="12" ht="20.1" customHeight="1" spans="1:6">
      <c r="A12" s="252" t="s">
        <v>76</v>
      </c>
      <c r="B12" s="251" t="s">
        <v>77</v>
      </c>
      <c r="C12" s="247">
        <v>0</v>
      </c>
      <c r="D12" s="247">
        <v>0</v>
      </c>
      <c r="E12" s="248"/>
      <c r="F12" s="249"/>
    </row>
    <row r="13" ht="20.1" customHeight="1" spans="1:6">
      <c r="A13" s="252" t="s">
        <v>78</v>
      </c>
      <c r="B13" s="251" t="s">
        <v>79</v>
      </c>
      <c r="C13" s="247">
        <v>41</v>
      </c>
      <c r="D13" s="247">
        <v>41</v>
      </c>
      <c r="E13" s="248"/>
      <c r="F13" s="249"/>
    </row>
    <row r="14" ht="20.1" customHeight="1" spans="1:6">
      <c r="A14" s="252" t="s">
        <v>80</v>
      </c>
      <c r="B14" s="253" t="s">
        <v>81</v>
      </c>
      <c r="C14" s="247">
        <v>0</v>
      </c>
      <c r="D14" s="247">
        <v>0</v>
      </c>
      <c r="E14" s="248"/>
      <c r="F14" s="249"/>
    </row>
    <row r="15" ht="20.1" customHeight="1" spans="1:6">
      <c r="A15" s="252" t="s">
        <v>82</v>
      </c>
      <c r="B15" s="251" t="s">
        <v>83</v>
      </c>
      <c r="C15" s="247">
        <v>0</v>
      </c>
      <c r="D15" s="247">
        <v>0</v>
      </c>
      <c r="E15" s="248"/>
      <c r="F15" s="249"/>
    </row>
    <row r="16" ht="20.1" customHeight="1" spans="1:6">
      <c r="A16" s="252" t="s">
        <v>84</v>
      </c>
      <c r="B16" s="189" t="s">
        <v>85</v>
      </c>
      <c r="C16" s="247">
        <v>0</v>
      </c>
      <c r="D16" s="247">
        <v>0</v>
      </c>
      <c r="E16" s="248"/>
      <c r="F16" s="249"/>
    </row>
    <row r="17" ht="20.1" customHeight="1" spans="1:6">
      <c r="A17" s="252" t="s">
        <v>86</v>
      </c>
      <c r="B17" s="189" t="s">
        <v>87</v>
      </c>
      <c r="C17" s="247">
        <v>0</v>
      </c>
      <c r="D17" s="247">
        <v>0</v>
      </c>
      <c r="E17" s="248"/>
      <c r="F17" s="249"/>
    </row>
    <row r="18" ht="20.1" customHeight="1" spans="1:6">
      <c r="A18" s="252" t="s">
        <v>88</v>
      </c>
      <c r="B18" s="253" t="s">
        <v>89</v>
      </c>
      <c r="C18" s="247">
        <v>124</v>
      </c>
      <c r="D18" s="247">
        <v>124</v>
      </c>
      <c r="E18" s="248"/>
      <c r="F18" s="249"/>
    </row>
    <row r="19" ht="20.1" customHeight="1" spans="1:6">
      <c r="A19" s="252" t="s">
        <v>90</v>
      </c>
      <c r="B19" s="251" t="s">
        <v>91</v>
      </c>
      <c r="C19" s="247">
        <v>873</v>
      </c>
      <c r="D19" s="247">
        <v>873</v>
      </c>
      <c r="E19" s="248"/>
      <c r="F19" s="249"/>
    </row>
    <row r="20" ht="20.1" customHeight="1" spans="1:6">
      <c r="A20" s="252" t="s">
        <v>92</v>
      </c>
      <c r="B20" s="251" t="s">
        <v>69</v>
      </c>
      <c r="C20" s="247">
        <v>386</v>
      </c>
      <c r="D20" s="247">
        <v>386</v>
      </c>
      <c r="E20" s="248"/>
      <c r="F20" s="249"/>
    </row>
    <row r="21" ht="20.1" customHeight="1" spans="1:6">
      <c r="A21" s="252" t="s">
        <v>93</v>
      </c>
      <c r="B21" s="253" t="s">
        <v>71</v>
      </c>
      <c r="C21" s="247">
        <v>156</v>
      </c>
      <c r="D21" s="247">
        <v>156</v>
      </c>
      <c r="E21" s="248"/>
      <c r="F21" s="249"/>
    </row>
    <row r="22" ht="18.75" customHeight="1" spans="1:6">
      <c r="A22" s="252" t="s">
        <v>94</v>
      </c>
      <c r="B22" s="253" t="s">
        <v>73</v>
      </c>
      <c r="C22" s="247">
        <v>0</v>
      </c>
      <c r="D22" s="247">
        <v>0</v>
      </c>
      <c r="E22" s="248"/>
      <c r="F22" s="249"/>
    </row>
    <row r="23" ht="20.1" customHeight="1" spans="1:6">
      <c r="A23" s="252" t="s">
        <v>95</v>
      </c>
      <c r="B23" s="253" t="s">
        <v>96</v>
      </c>
      <c r="C23" s="247">
        <v>102</v>
      </c>
      <c r="D23" s="247">
        <v>102</v>
      </c>
      <c r="E23" s="248"/>
      <c r="F23" s="249"/>
    </row>
    <row r="24" ht="20.1" customHeight="1" spans="1:6">
      <c r="A24" s="252" t="s">
        <v>97</v>
      </c>
      <c r="B24" s="253" t="s">
        <v>98</v>
      </c>
      <c r="C24" s="247">
        <v>0</v>
      </c>
      <c r="D24" s="247">
        <v>0</v>
      </c>
      <c r="E24" s="248"/>
      <c r="F24" s="249"/>
    </row>
    <row r="25" ht="20.1" customHeight="1" spans="1:6">
      <c r="A25" s="252" t="s">
        <v>99</v>
      </c>
      <c r="B25" s="253" t="s">
        <v>100</v>
      </c>
      <c r="C25" s="247">
        <v>0</v>
      </c>
      <c r="D25" s="247">
        <v>0</v>
      </c>
      <c r="E25" s="248"/>
      <c r="F25" s="249"/>
    </row>
    <row r="26" ht="20.1" customHeight="1" spans="1:6">
      <c r="A26" s="252" t="s">
        <v>101</v>
      </c>
      <c r="B26" s="253" t="s">
        <v>87</v>
      </c>
      <c r="C26" s="247">
        <v>0</v>
      </c>
      <c r="D26" s="247">
        <v>0</v>
      </c>
      <c r="E26" s="248"/>
      <c r="F26" s="249"/>
    </row>
    <row r="27" ht="20.1" customHeight="1" spans="1:6">
      <c r="A27" s="252" t="s">
        <v>102</v>
      </c>
      <c r="B27" s="253" t="s">
        <v>103</v>
      </c>
      <c r="C27" s="247">
        <v>229</v>
      </c>
      <c r="D27" s="247">
        <v>229</v>
      </c>
      <c r="E27" s="248"/>
      <c r="F27" s="249"/>
    </row>
    <row r="28" ht="20.1" customHeight="1" spans="1:6">
      <c r="A28" s="252" t="s">
        <v>104</v>
      </c>
      <c r="B28" s="253" t="s">
        <v>105</v>
      </c>
      <c r="C28" s="247">
        <v>41913</v>
      </c>
      <c r="D28" s="247">
        <v>41913</v>
      </c>
      <c r="E28" s="248"/>
      <c r="F28" s="249"/>
    </row>
    <row r="29" ht="20.1" customHeight="1" spans="1:6">
      <c r="A29" s="252" t="s">
        <v>106</v>
      </c>
      <c r="B29" s="253" t="s">
        <v>69</v>
      </c>
      <c r="C29" s="247">
        <v>24500</v>
      </c>
      <c r="D29" s="247">
        <v>24500</v>
      </c>
      <c r="E29" s="248"/>
      <c r="F29" s="249"/>
    </row>
    <row r="30" ht="20.1" customHeight="1" spans="1:6">
      <c r="A30" s="252" t="s">
        <v>107</v>
      </c>
      <c r="B30" s="251" t="s">
        <v>71</v>
      </c>
      <c r="C30" s="247">
        <v>9800</v>
      </c>
      <c r="D30" s="247">
        <v>9800</v>
      </c>
      <c r="E30" s="248"/>
      <c r="F30" s="249"/>
    </row>
    <row r="31" ht="20.1" customHeight="1" spans="1:6">
      <c r="A31" s="252" t="s">
        <v>108</v>
      </c>
      <c r="B31" s="251" t="s">
        <v>73</v>
      </c>
      <c r="C31" s="247">
        <v>222</v>
      </c>
      <c r="D31" s="247">
        <v>222</v>
      </c>
      <c r="E31" s="248"/>
      <c r="F31" s="249"/>
    </row>
    <row r="32" ht="20.1" customHeight="1" spans="1:6">
      <c r="A32" s="252" t="s">
        <v>109</v>
      </c>
      <c r="B32" s="251" t="s">
        <v>110</v>
      </c>
      <c r="C32" s="247">
        <v>0</v>
      </c>
      <c r="D32" s="247">
        <v>0</v>
      </c>
      <c r="E32" s="248"/>
      <c r="F32" s="249"/>
    </row>
    <row r="33" ht="20.1" customHeight="1" spans="1:6">
      <c r="A33" s="252" t="s">
        <v>111</v>
      </c>
      <c r="B33" s="189" t="s">
        <v>112</v>
      </c>
      <c r="C33" s="247">
        <v>1066</v>
      </c>
      <c r="D33" s="247">
        <v>1066</v>
      </c>
      <c r="E33" s="248">
        <v>0</v>
      </c>
      <c r="F33" s="249">
        <v>0</v>
      </c>
    </row>
    <row r="34" ht="20.1" customHeight="1" spans="1:6">
      <c r="A34" s="252" t="s">
        <v>113</v>
      </c>
      <c r="B34" s="251" t="s">
        <v>114</v>
      </c>
      <c r="C34" s="247">
        <v>430</v>
      </c>
      <c r="D34" s="247">
        <v>430</v>
      </c>
      <c r="E34" s="248"/>
      <c r="F34" s="249"/>
    </row>
    <row r="35" ht="20.1" customHeight="1" spans="1:6">
      <c r="A35" s="252" t="s">
        <v>115</v>
      </c>
      <c r="B35" s="251" t="s">
        <v>116</v>
      </c>
      <c r="C35" s="247">
        <v>0</v>
      </c>
      <c r="D35" s="247">
        <v>0</v>
      </c>
      <c r="E35" s="248"/>
      <c r="F35" s="249"/>
    </row>
    <row r="36" ht="20.1" customHeight="1" spans="1:6">
      <c r="A36" s="252" t="s">
        <v>117</v>
      </c>
      <c r="B36" s="189" t="s">
        <v>87</v>
      </c>
      <c r="C36" s="247">
        <v>0</v>
      </c>
      <c r="D36" s="247">
        <v>0</v>
      </c>
      <c r="E36" s="248">
        <v>0</v>
      </c>
      <c r="F36" s="249">
        <v>0</v>
      </c>
    </row>
    <row r="37" ht="20.1" customHeight="1" spans="1:6">
      <c r="A37" s="252" t="s">
        <v>118</v>
      </c>
      <c r="B37" s="253" t="s">
        <v>119</v>
      </c>
      <c r="C37" s="247">
        <v>5895</v>
      </c>
      <c r="D37" s="247">
        <v>5895</v>
      </c>
      <c r="E37" s="248"/>
      <c r="F37" s="249"/>
    </row>
    <row r="38" ht="20.1" customHeight="1" spans="1:6">
      <c r="A38" s="252" t="s">
        <v>120</v>
      </c>
      <c r="B38" s="253" t="s">
        <v>121</v>
      </c>
      <c r="C38" s="247">
        <v>1439</v>
      </c>
      <c r="D38" s="247">
        <v>1439</v>
      </c>
      <c r="E38" s="248"/>
      <c r="F38" s="249"/>
    </row>
    <row r="39" ht="20.1" customHeight="1" spans="1:6">
      <c r="A39" s="252" t="s">
        <v>122</v>
      </c>
      <c r="B39" s="189" t="s">
        <v>69</v>
      </c>
      <c r="C39" s="247">
        <v>490</v>
      </c>
      <c r="D39" s="247">
        <v>490</v>
      </c>
      <c r="E39" s="248">
        <v>0</v>
      </c>
      <c r="F39" s="249">
        <v>0</v>
      </c>
    </row>
    <row r="40" ht="20.1" customHeight="1" spans="1:6">
      <c r="A40" s="252" t="s">
        <v>123</v>
      </c>
      <c r="B40" s="251" t="s">
        <v>71</v>
      </c>
      <c r="C40" s="247">
        <v>0</v>
      </c>
      <c r="D40" s="247">
        <v>0</v>
      </c>
      <c r="E40" s="248"/>
      <c r="F40" s="249"/>
    </row>
    <row r="41" ht="20.1" customHeight="1" spans="1:6">
      <c r="A41" s="252" t="s">
        <v>124</v>
      </c>
      <c r="B41" s="253" t="s">
        <v>73</v>
      </c>
      <c r="C41" s="247">
        <v>0</v>
      </c>
      <c r="D41" s="247">
        <v>0</v>
      </c>
      <c r="E41" s="254"/>
      <c r="F41" s="255"/>
    </row>
    <row r="42" ht="20.1" customHeight="1" spans="1:6">
      <c r="A42" s="252" t="s">
        <v>125</v>
      </c>
      <c r="B42" s="251" t="s">
        <v>126</v>
      </c>
      <c r="C42" s="247">
        <v>41</v>
      </c>
      <c r="D42" s="247">
        <v>41</v>
      </c>
      <c r="E42" s="254"/>
      <c r="F42" s="255"/>
    </row>
    <row r="43" ht="20.1" customHeight="1" spans="1:6">
      <c r="A43" s="252" t="s">
        <v>127</v>
      </c>
      <c r="B43" s="251" t="s">
        <v>128</v>
      </c>
      <c r="C43" s="247">
        <v>0</v>
      </c>
      <c r="D43" s="247">
        <v>0</v>
      </c>
      <c r="E43" s="254"/>
      <c r="F43" s="255"/>
    </row>
    <row r="44" ht="20.1" customHeight="1" spans="1:6">
      <c r="A44" s="252" t="s">
        <v>129</v>
      </c>
      <c r="B44" s="189" t="s">
        <v>130</v>
      </c>
      <c r="C44" s="247">
        <v>390</v>
      </c>
      <c r="D44" s="247">
        <v>390</v>
      </c>
      <c r="E44" s="254"/>
      <c r="F44" s="255"/>
    </row>
    <row r="45" ht="20.1" customHeight="1" spans="1:6">
      <c r="A45" s="252" t="s">
        <v>131</v>
      </c>
      <c r="B45" s="251" t="s">
        <v>132</v>
      </c>
      <c r="C45" s="247">
        <v>0</v>
      </c>
      <c r="D45" s="247">
        <v>0</v>
      </c>
      <c r="E45" s="254"/>
      <c r="F45" s="255"/>
    </row>
    <row r="46" ht="20.1" customHeight="1" spans="1:6">
      <c r="A46" s="252" t="s">
        <v>133</v>
      </c>
      <c r="B46" s="251" t="s">
        <v>134</v>
      </c>
      <c r="C46" s="247">
        <v>10</v>
      </c>
      <c r="D46" s="247">
        <v>10</v>
      </c>
      <c r="E46" s="254"/>
      <c r="F46" s="255"/>
    </row>
    <row r="47" ht="20.1" customHeight="1" spans="1:6">
      <c r="A47" s="252" t="s">
        <v>135</v>
      </c>
      <c r="B47" s="253" t="s">
        <v>87</v>
      </c>
      <c r="C47" s="247">
        <v>0</v>
      </c>
      <c r="D47" s="247">
        <v>0</v>
      </c>
      <c r="E47" s="254"/>
      <c r="F47" s="255"/>
    </row>
    <row r="48" ht="20.1" customHeight="1" spans="1:6">
      <c r="A48" s="252" t="s">
        <v>136</v>
      </c>
      <c r="B48" s="189" t="s">
        <v>137</v>
      </c>
      <c r="C48" s="247">
        <v>508</v>
      </c>
      <c r="D48" s="247">
        <v>508</v>
      </c>
      <c r="E48" s="254"/>
      <c r="F48" s="255"/>
    </row>
    <row r="49" ht="20.1" customHeight="1" spans="1:6">
      <c r="A49" s="252" t="s">
        <v>138</v>
      </c>
      <c r="B49" s="251" t="s">
        <v>139</v>
      </c>
      <c r="C49" s="247">
        <v>636</v>
      </c>
      <c r="D49" s="247">
        <v>636</v>
      </c>
      <c r="E49" s="254"/>
      <c r="F49" s="255"/>
    </row>
    <row r="50" ht="20.1" customHeight="1" spans="1:6">
      <c r="A50" s="252" t="s">
        <v>140</v>
      </c>
      <c r="B50" s="251" t="s">
        <v>69</v>
      </c>
      <c r="C50" s="247">
        <v>410</v>
      </c>
      <c r="D50" s="247">
        <v>410</v>
      </c>
      <c r="E50" s="248"/>
      <c r="F50" s="249"/>
    </row>
    <row r="51" ht="19.5" customHeight="1" spans="1:6">
      <c r="A51" s="252" t="s">
        <v>141</v>
      </c>
      <c r="B51" s="189" t="s">
        <v>71</v>
      </c>
      <c r="C51" s="247">
        <v>13</v>
      </c>
      <c r="D51" s="247">
        <v>13</v>
      </c>
      <c r="E51" s="248">
        <v>0</v>
      </c>
      <c r="F51" s="249">
        <v>0</v>
      </c>
    </row>
    <row r="52" ht="20.1" customHeight="1" spans="1:6">
      <c r="A52" s="252" t="s">
        <v>142</v>
      </c>
      <c r="B52" s="253" t="s">
        <v>73</v>
      </c>
      <c r="C52" s="247">
        <v>0</v>
      </c>
      <c r="D52" s="247">
        <v>0</v>
      </c>
      <c r="E52" s="254"/>
      <c r="F52" s="255"/>
    </row>
    <row r="53" ht="20.1" customHeight="1" spans="1:6">
      <c r="A53" s="252" t="s">
        <v>143</v>
      </c>
      <c r="B53" s="251" t="s">
        <v>144</v>
      </c>
      <c r="C53" s="247">
        <v>0</v>
      </c>
      <c r="D53" s="247">
        <v>0</v>
      </c>
      <c r="E53" s="254"/>
      <c r="F53" s="255"/>
    </row>
    <row r="54" ht="20.1" customHeight="1" spans="1:6">
      <c r="A54" s="252" t="s">
        <v>145</v>
      </c>
      <c r="B54" s="251" t="s">
        <v>146</v>
      </c>
      <c r="C54" s="247">
        <v>112</v>
      </c>
      <c r="D54" s="247">
        <v>112</v>
      </c>
      <c r="E54" s="254"/>
      <c r="F54" s="255"/>
    </row>
    <row r="55" ht="20.1" customHeight="1" spans="1:6">
      <c r="A55" s="252" t="s">
        <v>147</v>
      </c>
      <c r="B55" s="189" t="s">
        <v>148</v>
      </c>
      <c r="C55" s="247">
        <v>38</v>
      </c>
      <c r="D55" s="247">
        <v>38</v>
      </c>
      <c r="E55" s="254"/>
      <c r="F55" s="255"/>
    </row>
    <row r="56" ht="20.1" customHeight="1" spans="1:6">
      <c r="A56" s="252" t="s">
        <v>149</v>
      </c>
      <c r="B56" s="253" t="s">
        <v>150</v>
      </c>
      <c r="C56" s="247">
        <v>0</v>
      </c>
      <c r="D56" s="247">
        <v>0</v>
      </c>
      <c r="E56" s="254"/>
      <c r="F56" s="255"/>
    </row>
    <row r="57" ht="20.1" customHeight="1" spans="1:6">
      <c r="A57" s="252" t="s">
        <v>151</v>
      </c>
      <c r="B57" s="253" t="s">
        <v>152</v>
      </c>
      <c r="C57" s="247">
        <v>58</v>
      </c>
      <c r="D57" s="247">
        <v>58</v>
      </c>
      <c r="E57" s="254"/>
      <c r="F57" s="255"/>
    </row>
    <row r="58" ht="20.1" customHeight="1" spans="1:6">
      <c r="A58" s="252" t="s">
        <v>153</v>
      </c>
      <c r="B58" s="251" t="s">
        <v>87</v>
      </c>
      <c r="C58" s="247">
        <v>0</v>
      </c>
      <c r="D58" s="247">
        <v>0</v>
      </c>
      <c r="E58" s="254"/>
      <c r="F58" s="255"/>
    </row>
    <row r="59" ht="20.1" customHeight="1" spans="1:6">
      <c r="A59" s="252" t="s">
        <v>154</v>
      </c>
      <c r="B59" s="253" t="s">
        <v>155</v>
      </c>
      <c r="C59" s="247">
        <v>5</v>
      </c>
      <c r="D59" s="247">
        <v>5</v>
      </c>
      <c r="E59" s="254"/>
      <c r="F59" s="255"/>
    </row>
    <row r="60" ht="20.1" customHeight="1" spans="1:6">
      <c r="A60" s="252" t="s">
        <v>156</v>
      </c>
      <c r="B60" s="251" t="s">
        <v>157</v>
      </c>
      <c r="C60" s="247">
        <v>2775</v>
      </c>
      <c r="D60" s="247">
        <v>2775</v>
      </c>
      <c r="E60" s="254"/>
      <c r="F60" s="255"/>
    </row>
    <row r="61" ht="20.1" customHeight="1" spans="1:6">
      <c r="A61" s="252" t="s">
        <v>158</v>
      </c>
      <c r="B61" s="251" t="s">
        <v>69</v>
      </c>
      <c r="C61" s="247">
        <v>1100</v>
      </c>
      <c r="D61" s="247">
        <v>1100</v>
      </c>
      <c r="E61" s="254"/>
      <c r="F61" s="255"/>
    </row>
    <row r="62" ht="20.1" customHeight="1" spans="1:6">
      <c r="A62" s="252" t="s">
        <v>159</v>
      </c>
      <c r="B62" s="189" t="s">
        <v>71</v>
      </c>
      <c r="C62" s="247">
        <v>666</v>
      </c>
      <c r="D62" s="247">
        <v>666</v>
      </c>
      <c r="E62" s="248">
        <v>0</v>
      </c>
      <c r="F62" s="249">
        <v>0</v>
      </c>
    </row>
    <row r="63" ht="20.1" customHeight="1" spans="1:6">
      <c r="A63" s="252" t="s">
        <v>160</v>
      </c>
      <c r="B63" s="253" t="s">
        <v>73</v>
      </c>
      <c r="C63" s="247">
        <v>22</v>
      </c>
      <c r="D63" s="247">
        <v>22</v>
      </c>
      <c r="E63" s="254"/>
      <c r="F63" s="255"/>
    </row>
    <row r="64" ht="20.1" customHeight="1" spans="1:6">
      <c r="A64" s="252" t="s">
        <v>161</v>
      </c>
      <c r="B64" s="251" t="s">
        <v>162</v>
      </c>
      <c r="C64" s="247">
        <v>142</v>
      </c>
      <c r="D64" s="247">
        <v>142</v>
      </c>
      <c r="E64" s="254"/>
      <c r="F64" s="255"/>
    </row>
    <row r="65" ht="20.1" customHeight="1" spans="1:6">
      <c r="A65" s="252" t="s">
        <v>163</v>
      </c>
      <c r="B65" s="253" t="s">
        <v>164</v>
      </c>
      <c r="C65" s="247">
        <v>75</v>
      </c>
      <c r="D65" s="247">
        <v>75</v>
      </c>
      <c r="E65" s="254"/>
      <c r="F65" s="255"/>
    </row>
    <row r="66" ht="20.1" customHeight="1" spans="1:6">
      <c r="A66" s="252" t="s">
        <v>165</v>
      </c>
      <c r="B66" s="253" t="s">
        <v>166</v>
      </c>
      <c r="C66" s="247">
        <v>12</v>
      </c>
      <c r="D66" s="247">
        <v>12</v>
      </c>
      <c r="E66" s="254"/>
      <c r="F66" s="255"/>
    </row>
    <row r="67" ht="20.1" customHeight="1" spans="1:6">
      <c r="A67" s="252" t="s">
        <v>167</v>
      </c>
      <c r="B67" s="253" t="s">
        <v>168</v>
      </c>
      <c r="C67" s="247">
        <v>48</v>
      </c>
      <c r="D67" s="247">
        <v>48</v>
      </c>
      <c r="E67" s="254"/>
      <c r="F67" s="255"/>
    </row>
    <row r="68" ht="20.1" customHeight="1" spans="1:6">
      <c r="A68" s="252" t="s">
        <v>169</v>
      </c>
      <c r="B68" s="253" t="s">
        <v>170</v>
      </c>
      <c r="C68" s="247">
        <v>260</v>
      </c>
      <c r="D68" s="247">
        <v>260</v>
      </c>
      <c r="E68" s="254"/>
      <c r="F68" s="255"/>
    </row>
    <row r="69" ht="20.1" customHeight="1" spans="1:6">
      <c r="A69" s="252" t="s">
        <v>171</v>
      </c>
      <c r="B69" s="251" t="s">
        <v>87</v>
      </c>
      <c r="C69" s="247">
        <v>0</v>
      </c>
      <c r="D69" s="247">
        <v>0</v>
      </c>
      <c r="E69" s="254"/>
      <c r="F69" s="255"/>
    </row>
    <row r="70" ht="20.1" customHeight="1" spans="1:6">
      <c r="A70" s="252" t="s">
        <v>172</v>
      </c>
      <c r="B70" s="251" t="s">
        <v>173</v>
      </c>
      <c r="C70" s="247">
        <v>450</v>
      </c>
      <c r="D70" s="247">
        <v>450</v>
      </c>
      <c r="E70" s="254"/>
      <c r="F70" s="255"/>
    </row>
    <row r="71" ht="20.1" customHeight="1" spans="1:6">
      <c r="A71" s="252" t="s">
        <v>174</v>
      </c>
      <c r="B71" s="189" t="s">
        <v>175</v>
      </c>
      <c r="C71" s="247">
        <v>7735</v>
      </c>
      <c r="D71" s="247">
        <v>7735</v>
      </c>
      <c r="E71" s="254"/>
      <c r="F71" s="255"/>
    </row>
    <row r="72" ht="20.1" customHeight="1" spans="1:6">
      <c r="A72" s="252" t="s">
        <v>176</v>
      </c>
      <c r="B72" s="251" t="s">
        <v>69</v>
      </c>
      <c r="C72" s="247">
        <v>1400</v>
      </c>
      <c r="D72" s="247">
        <v>1400</v>
      </c>
      <c r="E72" s="254"/>
      <c r="F72" s="255"/>
    </row>
    <row r="73" ht="20.1" customHeight="1" spans="1:6">
      <c r="A73" s="252" t="s">
        <v>177</v>
      </c>
      <c r="B73" s="189" t="s">
        <v>71</v>
      </c>
      <c r="C73" s="247">
        <v>0</v>
      </c>
      <c r="D73" s="247">
        <v>0</v>
      </c>
      <c r="E73" s="248">
        <v>0</v>
      </c>
      <c r="F73" s="249">
        <v>0</v>
      </c>
    </row>
    <row r="74" ht="20.1" customHeight="1" spans="1:6">
      <c r="A74" s="252" t="s">
        <v>178</v>
      </c>
      <c r="B74" s="189" t="s">
        <v>73</v>
      </c>
      <c r="C74" s="247">
        <v>0</v>
      </c>
      <c r="D74" s="247">
        <v>0</v>
      </c>
      <c r="E74" s="254"/>
      <c r="F74" s="255"/>
    </row>
    <row r="75" ht="20.1" customHeight="1" spans="1:6">
      <c r="A75" s="252" t="s">
        <v>179</v>
      </c>
      <c r="B75" s="189" t="s">
        <v>168</v>
      </c>
      <c r="C75" s="247">
        <v>45</v>
      </c>
      <c r="D75" s="247">
        <v>45</v>
      </c>
      <c r="E75" s="254"/>
      <c r="F75" s="255"/>
    </row>
    <row r="76" ht="20.1" customHeight="1" spans="1:6">
      <c r="A76" s="252" t="s">
        <v>180</v>
      </c>
      <c r="B76" s="189" t="s">
        <v>181</v>
      </c>
      <c r="C76" s="247">
        <v>6200</v>
      </c>
      <c r="D76" s="247">
        <v>6200</v>
      </c>
      <c r="E76" s="254"/>
      <c r="F76" s="255"/>
    </row>
    <row r="77" ht="20.1" customHeight="1" spans="1:6">
      <c r="A77" s="252" t="s">
        <v>182</v>
      </c>
      <c r="B77" s="189" t="s">
        <v>87</v>
      </c>
      <c r="C77" s="247">
        <v>0</v>
      </c>
      <c r="D77" s="247">
        <v>0</v>
      </c>
      <c r="E77" s="254"/>
      <c r="F77" s="255"/>
    </row>
    <row r="78" ht="20.1" customHeight="1" spans="1:6">
      <c r="A78" s="252" t="s">
        <v>183</v>
      </c>
      <c r="B78" s="189" t="s">
        <v>184</v>
      </c>
      <c r="C78" s="247">
        <v>90</v>
      </c>
      <c r="D78" s="247">
        <v>90</v>
      </c>
      <c r="E78" s="254"/>
      <c r="F78" s="255"/>
    </row>
    <row r="79" ht="20.1" customHeight="1" spans="1:6">
      <c r="A79" s="252" t="s">
        <v>185</v>
      </c>
      <c r="B79" s="189" t="s">
        <v>186</v>
      </c>
      <c r="C79" s="247">
        <v>830</v>
      </c>
      <c r="D79" s="247">
        <v>830</v>
      </c>
      <c r="E79" s="254"/>
      <c r="F79" s="255"/>
    </row>
    <row r="80" ht="20.1" customHeight="1" spans="1:6">
      <c r="A80" s="252" t="s">
        <v>187</v>
      </c>
      <c r="B80" s="189" t="s">
        <v>69</v>
      </c>
      <c r="C80" s="247">
        <v>540</v>
      </c>
      <c r="D80" s="247">
        <v>540</v>
      </c>
      <c r="E80" s="248">
        <v>0</v>
      </c>
      <c r="F80" s="249">
        <v>0</v>
      </c>
    </row>
    <row r="81" ht="20.1" customHeight="1" spans="1:6">
      <c r="A81" s="252" t="s">
        <v>188</v>
      </c>
      <c r="B81" s="189" t="s">
        <v>71</v>
      </c>
      <c r="C81" s="247">
        <v>0</v>
      </c>
      <c r="D81" s="247">
        <v>0</v>
      </c>
      <c r="E81" s="254"/>
      <c r="F81" s="255"/>
    </row>
    <row r="82" ht="20.1" customHeight="1" spans="1:6">
      <c r="A82" s="252" t="s">
        <v>189</v>
      </c>
      <c r="B82" s="189" t="s">
        <v>73</v>
      </c>
      <c r="C82" s="247">
        <v>0</v>
      </c>
      <c r="D82" s="247">
        <v>0</v>
      </c>
      <c r="E82" s="254"/>
      <c r="F82" s="255"/>
    </row>
    <row r="83" ht="20.1" customHeight="1" spans="1:6">
      <c r="A83" s="252" t="s">
        <v>190</v>
      </c>
      <c r="B83" s="189" t="s">
        <v>191</v>
      </c>
      <c r="C83" s="247">
        <v>290</v>
      </c>
      <c r="D83" s="247">
        <v>290</v>
      </c>
      <c r="E83" s="254"/>
      <c r="F83" s="255"/>
    </row>
    <row r="84" ht="20.1" customHeight="1" spans="1:6">
      <c r="A84" s="252" t="s">
        <v>192</v>
      </c>
      <c r="B84" s="189" t="s">
        <v>193</v>
      </c>
      <c r="C84" s="247">
        <v>0</v>
      </c>
      <c r="D84" s="247">
        <v>0</v>
      </c>
      <c r="E84" s="254"/>
      <c r="F84" s="255"/>
    </row>
    <row r="85" ht="20.1" customHeight="1" spans="1:6">
      <c r="A85" s="252" t="s">
        <v>194</v>
      </c>
      <c r="B85" s="189" t="s">
        <v>168</v>
      </c>
      <c r="C85" s="247">
        <v>0</v>
      </c>
      <c r="D85" s="247">
        <v>0</v>
      </c>
      <c r="E85" s="254"/>
      <c r="F85" s="255"/>
    </row>
    <row r="86" ht="20.1" customHeight="1" spans="1:6">
      <c r="A86" s="252" t="s">
        <v>195</v>
      </c>
      <c r="B86" s="189" t="s">
        <v>87</v>
      </c>
      <c r="C86" s="247">
        <v>0</v>
      </c>
      <c r="D86" s="247">
        <v>0</v>
      </c>
      <c r="E86" s="254"/>
      <c r="F86" s="255"/>
    </row>
    <row r="87" ht="20.1" customHeight="1" spans="1:6">
      <c r="A87" s="252" t="s">
        <v>196</v>
      </c>
      <c r="B87" s="189" t="s">
        <v>197</v>
      </c>
      <c r="C87" s="247">
        <v>0</v>
      </c>
      <c r="D87" s="247">
        <v>0</v>
      </c>
      <c r="E87" s="254"/>
      <c r="F87" s="255"/>
    </row>
    <row r="88" ht="20.1" customHeight="1" spans="1:6">
      <c r="A88" s="252" t="s">
        <v>198</v>
      </c>
      <c r="B88" s="189" t="s">
        <v>199</v>
      </c>
      <c r="C88" s="247">
        <v>0</v>
      </c>
      <c r="D88" s="247">
        <v>0</v>
      </c>
      <c r="E88" s="254"/>
      <c r="F88" s="255"/>
    </row>
    <row r="89" ht="20.1" customHeight="1" spans="1:6">
      <c r="A89" s="252" t="s">
        <v>200</v>
      </c>
      <c r="B89" s="189" t="s">
        <v>69</v>
      </c>
      <c r="C89" s="247">
        <v>0</v>
      </c>
      <c r="D89" s="247">
        <v>0</v>
      </c>
      <c r="E89" s="254"/>
      <c r="F89" s="255"/>
    </row>
    <row r="90" ht="20.1" customHeight="1" spans="1:6">
      <c r="A90" s="252" t="s">
        <v>201</v>
      </c>
      <c r="B90" s="189" t="s">
        <v>71</v>
      </c>
      <c r="C90" s="247">
        <v>0</v>
      </c>
      <c r="D90" s="247">
        <v>0</v>
      </c>
      <c r="E90" s="254"/>
      <c r="F90" s="255"/>
    </row>
    <row r="91" ht="20.1" customHeight="1" spans="1:6">
      <c r="A91" s="252" t="s">
        <v>202</v>
      </c>
      <c r="B91" s="189" t="s">
        <v>73</v>
      </c>
      <c r="C91" s="247">
        <v>0</v>
      </c>
      <c r="D91" s="247">
        <v>0</v>
      </c>
      <c r="E91" s="254"/>
      <c r="F91" s="255"/>
    </row>
    <row r="92" ht="20.1" customHeight="1" spans="1:6">
      <c r="A92" s="252" t="s">
        <v>203</v>
      </c>
      <c r="B92" s="189" t="s">
        <v>204</v>
      </c>
      <c r="C92" s="247">
        <v>0</v>
      </c>
      <c r="D92" s="247">
        <v>0</v>
      </c>
      <c r="E92" s="254"/>
      <c r="F92" s="255"/>
    </row>
    <row r="93" ht="20.1" customHeight="1" spans="1:6">
      <c r="A93" s="252" t="s">
        <v>205</v>
      </c>
      <c r="B93" s="189" t="s">
        <v>206</v>
      </c>
      <c r="C93" s="247">
        <v>0</v>
      </c>
      <c r="D93" s="247">
        <v>0</v>
      </c>
      <c r="E93" s="254"/>
      <c r="F93" s="255"/>
    </row>
    <row r="94" ht="20.1" customHeight="1" spans="1:6">
      <c r="A94" s="252" t="s">
        <v>207</v>
      </c>
      <c r="B94" s="189" t="s">
        <v>168</v>
      </c>
      <c r="C94" s="247">
        <v>0</v>
      </c>
      <c r="D94" s="247">
        <v>0</v>
      </c>
      <c r="E94" s="254"/>
      <c r="F94" s="255"/>
    </row>
    <row r="95" ht="20.1" customHeight="1" spans="1:6">
      <c r="A95" s="252" t="s">
        <v>208</v>
      </c>
      <c r="B95" s="189" t="s">
        <v>209</v>
      </c>
      <c r="C95" s="247">
        <v>0</v>
      </c>
      <c r="D95" s="247">
        <v>0</v>
      </c>
      <c r="E95" s="254"/>
      <c r="F95" s="255"/>
    </row>
    <row r="96" ht="20.1" customHeight="1" spans="1:6">
      <c r="A96" s="252" t="s">
        <v>210</v>
      </c>
      <c r="B96" s="189" t="s">
        <v>211</v>
      </c>
      <c r="C96" s="247">
        <v>0</v>
      </c>
      <c r="D96" s="247">
        <v>0</v>
      </c>
      <c r="E96" s="254"/>
      <c r="F96" s="255"/>
    </row>
    <row r="97" ht="20.1" customHeight="1" spans="1:6">
      <c r="A97" s="252" t="s">
        <v>212</v>
      </c>
      <c r="B97" s="189" t="s">
        <v>213</v>
      </c>
      <c r="C97" s="247">
        <v>0</v>
      </c>
      <c r="D97" s="247">
        <v>0</v>
      </c>
      <c r="E97" s="254"/>
      <c r="F97" s="255"/>
    </row>
    <row r="98" ht="20.1" customHeight="1" spans="1:6">
      <c r="A98" s="252" t="s">
        <v>214</v>
      </c>
      <c r="B98" s="189" t="s">
        <v>215</v>
      </c>
      <c r="C98" s="247">
        <v>0</v>
      </c>
      <c r="D98" s="247">
        <v>0</v>
      </c>
      <c r="E98" s="254"/>
      <c r="F98" s="255"/>
    </row>
    <row r="99" ht="20.1" customHeight="1" spans="1:6">
      <c r="A99" s="252" t="s">
        <v>216</v>
      </c>
      <c r="B99" s="187" t="s">
        <v>87</v>
      </c>
      <c r="C99" s="247">
        <v>0</v>
      </c>
      <c r="D99" s="247">
        <v>0</v>
      </c>
      <c r="E99" s="254"/>
      <c r="F99" s="255"/>
    </row>
    <row r="100" ht="20.1" customHeight="1" spans="1:6">
      <c r="A100" s="252" t="s">
        <v>217</v>
      </c>
      <c r="B100" s="189" t="s">
        <v>218</v>
      </c>
      <c r="C100" s="247">
        <v>0</v>
      </c>
      <c r="D100" s="247">
        <v>0</v>
      </c>
      <c r="E100" s="254"/>
      <c r="F100" s="255"/>
    </row>
    <row r="101" ht="20.1" customHeight="1" spans="1:6">
      <c r="A101" s="252" t="s">
        <v>219</v>
      </c>
      <c r="B101" s="189" t="s">
        <v>220</v>
      </c>
      <c r="C101" s="247">
        <v>2635</v>
      </c>
      <c r="D101" s="247">
        <v>2635</v>
      </c>
      <c r="E101" s="254"/>
      <c r="F101" s="255"/>
    </row>
    <row r="102" ht="20.1" customHeight="1" spans="1:6">
      <c r="A102" s="252" t="s">
        <v>221</v>
      </c>
      <c r="B102" s="189" t="s">
        <v>69</v>
      </c>
      <c r="C102" s="247">
        <v>2020</v>
      </c>
      <c r="D102" s="247">
        <v>2020</v>
      </c>
      <c r="E102" s="248">
        <v>0</v>
      </c>
      <c r="F102" s="249">
        <v>0</v>
      </c>
    </row>
    <row r="103" ht="20.1" customHeight="1" spans="1:6">
      <c r="A103" s="252" t="s">
        <v>222</v>
      </c>
      <c r="B103" s="189" t="s">
        <v>71</v>
      </c>
      <c r="C103" s="247">
        <v>0</v>
      </c>
      <c r="D103" s="247">
        <v>0</v>
      </c>
      <c r="E103" s="254"/>
      <c r="F103" s="255"/>
    </row>
    <row r="104" ht="20.1" customHeight="1" spans="1:6">
      <c r="A104" s="252" t="s">
        <v>223</v>
      </c>
      <c r="B104" s="189" t="s">
        <v>73</v>
      </c>
      <c r="C104" s="247">
        <v>0</v>
      </c>
      <c r="D104" s="247">
        <v>0</v>
      </c>
      <c r="E104" s="254"/>
      <c r="F104" s="255"/>
    </row>
    <row r="105" ht="20.1" customHeight="1" spans="1:6">
      <c r="A105" s="252" t="s">
        <v>224</v>
      </c>
      <c r="B105" s="189" t="s">
        <v>225</v>
      </c>
      <c r="C105" s="247">
        <v>370</v>
      </c>
      <c r="D105" s="247">
        <v>370</v>
      </c>
      <c r="E105" s="254"/>
      <c r="F105" s="255"/>
    </row>
    <row r="106" ht="20.1" customHeight="1" spans="1:6">
      <c r="A106" s="252" t="s">
        <v>226</v>
      </c>
      <c r="B106" s="189" t="s">
        <v>227</v>
      </c>
      <c r="C106" s="247">
        <v>0</v>
      </c>
      <c r="D106" s="247">
        <v>0</v>
      </c>
      <c r="E106" s="254"/>
      <c r="F106" s="255"/>
    </row>
    <row r="107" ht="20.1" customHeight="1" spans="1:6">
      <c r="A107" s="252" t="s">
        <v>228</v>
      </c>
      <c r="B107" s="189" t="s">
        <v>229</v>
      </c>
      <c r="C107" s="247">
        <v>55</v>
      </c>
      <c r="D107" s="247">
        <v>55</v>
      </c>
      <c r="E107" s="254"/>
      <c r="F107" s="255"/>
    </row>
    <row r="108" ht="20.1" customHeight="1" spans="1:6">
      <c r="A108" s="252" t="s">
        <v>230</v>
      </c>
      <c r="B108" s="189" t="s">
        <v>87</v>
      </c>
      <c r="C108" s="247">
        <v>0</v>
      </c>
      <c r="D108" s="247">
        <v>0</v>
      </c>
      <c r="E108" s="254"/>
      <c r="F108" s="255"/>
    </row>
    <row r="109" ht="20.1" customHeight="1" spans="1:6">
      <c r="A109" s="252" t="s">
        <v>231</v>
      </c>
      <c r="B109" s="189" t="s">
        <v>232</v>
      </c>
      <c r="C109" s="247">
        <v>190</v>
      </c>
      <c r="D109" s="247">
        <v>190</v>
      </c>
      <c r="E109" s="254"/>
      <c r="F109" s="255"/>
    </row>
    <row r="110" ht="20.1" customHeight="1" spans="1:6">
      <c r="A110" s="252" t="s">
        <v>233</v>
      </c>
      <c r="B110" s="189" t="s">
        <v>234</v>
      </c>
      <c r="C110" s="247">
        <v>1332</v>
      </c>
      <c r="D110" s="247">
        <v>1332</v>
      </c>
      <c r="E110" s="254"/>
      <c r="F110" s="255"/>
    </row>
    <row r="111" ht="20.1" customHeight="1" spans="1:6">
      <c r="A111" s="252" t="s">
        <v>235</v>
      </c>
      <c r="B111" s="189" t="s">
        <v>69</v>
      </c>
      <c r="C111" s="247">
        <v>390</v>
      </c>
      <c r="D111" s="247">
        <v>390</v>
      </c>
      <c r="E111" s="254"/>
      <c r="F111" s="255"/>
    </row>
    <row r="112" ht="20.1" customHeight="1" spans="1:6">
      <c r="A112" s="252" t="s">
        <v>236</v>
      </c>
      <c r="B112" s="189" t="s">
        <v>71</v>
      </c>
      <c r="C112" s="247">
        <v>2</v>
      </c>
      <c r="D112" s="247">
        <v>2</v>
      </c>
      <c r="E112" s="254"/>
      <c r="F112" s="255"/>
    </row>
    <row r="113" ht="20.1" customHeight="1" spans="1:6">
      <c r="A113" s="252" t="s">
        <v>237</v>
      </c>
      <c r="B113" s="189" t="s">
        <v>73</v>
      </c>
      <c r="C113" s="247">
        <v>0</v>
      </c>
      <c r="D113" s="247">
        <v>0</v>
      </c>
      <c r="E113" s="254"/>
      <c r="F113" s="255"/>
    </row>
    <row r="114" ht="20.1" customHeight="1" spans="1:6">
      <c r="A114" s="252" t="s">
        <v>238</v>
      </c>
      <c r="B114" s="189" t="s">
        <v>239</v>
      </c>
      <c r="C114" s="247">
        <v>0</v>
      </c>
      <c r="D114" s="247">
        <v>0</v>
      </c>
      <c r="E114" s="254"/>
      <c r="F114" s="255"/>
    </row>
    <row r="115" ht="20.1" customHeight="1" spans="1:6">
      <c r="A115" s="252" t="s">
        <v>240</v>
      </c>
      <c r="B115" s="189" t="s">
        <v>241</v>
      </c>
      <c r="C115" s="247">
        <v>0</v>
      </c>
      <c r="D115" s="247">
        <v>0</v>
      </c>
      <c r="E115" s="254"/>
      <c r="F115" s="255"/>
    </row>
    <row r="116" ht="20.1" customHeight="1" spans="1:6">
      <c r="A116" s="252" t="s">
        <v>242</v>
      </c>
      <c r="B116" s="189" t="s">
        <v>243</v>
      </c>
      <c r="C116" s="247">
        <v>0</v>
      </c>
      <c r="D116" s="247">
        <v>0</v>
      </c>
      <c r="E116" s="248">
        <v>0</v>
      </c>
      <c r="F116" s="249">
        <v>0</v>
      </c>
    </row>
    <row r="117" ht="20.1" customHeight="1" spans="1:6">
      <c r="A117" s="252" t="s">
        <v>244</v>
      </c>
      <c r="B117" s="189" t="s">
        <v>245</v>
      </c>
      <c r="C117" s="247">
        <v>0</v>
      </c>
      <c r="D117" s="247">
        <v>0</v>
      </c>
      <c r="E117" s="254"/>
      <c r="F117" s="255"/>
    </row>
    <row r="118" ht="20.1" customHeight="1" spans="1:6">
      <c r="A118" s="252" t="s">
        <v>246</v>
      </c>
      <c r="B118" s="189" t="s">
        <v>247</v>
      </c>
      <c r="C118" s="247">
        <v>280</v>
      </c>
      <c r="D118" s="247">
        <v>280</v>
      </c>
      <c r="E118" s="254"/>
      <c r="F118" s="255"/>
    </row>
    <row r="119" ht="20.1" customHeight="1" spans="1:6">
      <c r="A119" s="252" t="s">
        <v>248</v>
      </c>
      <c r="B119" s="189" t="s">
        <v>87</v>
      </c>
      <c r="C119" s="247">
        <v>140</v>
      </c>
      <c r="D119" s="247">
        <v>140</v>
      </c>
      <c r="E119" s="254"/>
      <c r="F119" s="255"/>
    </row>
    <row r="120" ht="20.1" customHeight="1" spans="1:6">
      <c r="A120" s="252" t="s">
        <v>249</v>
      </c>
      <c r="B120" s="189" t="s">
        <v>250</v>
      </c>
      <c r="C120" s="247">
        <v>520</v>
      </c>
      <c r="D120" s="247">
        <v>520</v>
      </c>
      <c r="E120" s="254"/>
      <c r="F120" s="255"/>
    </row>
    <row r="121" ht="20.1" customHeight="1" spans="1:6">
      <c r="A121" s="252" t="s">
        <v>251</v>
      </c>
      <c r="B121" s="189" t="s">
        <v>252</v>
      </c>
      <c r="C121" s="247">
        <v>79</v>
      </c>
      <c r="D121" s="247">
        <v>79</v>
      </c>
      <c r="E121" s="254"/>
      <c r="F121" s="255"/>
    </row>
    <row r="122" ht="20.1" customHeight="1" spans="1:6">
      <c r="A122" s="252" t="s">
        <v>253</v>
      </c>
      <c r="B122" s="189" t="s">
        <v>69</v>
      </c>
      <c r="C122" s="247">
        <v>0</v>
      </c>
      <c r="D122" s="247">
        <v>0</v>
      </c>
      <c r="E122" s="254"/>
      <c r="F122" s="255"/>
    </row>
    <row r="123" ht="20.1" customHeight="1" spans="1:6">
      <c r="A123" s="252" t="s">
        <v>254</v>
      </c>
      <c r="B123" s="189" t="s">
        <v>71</v>
      </c>
      <c r="C123" s="247">
        <v>0</v>
      </c>
      <c r="D123" s="247">
        <v>0</v>
      </c>
      <c r="E123" s="254"/>
      <c r="F123" s="255"/>
    </row>
    <row r="124" ht="20.1" customHeight="1" spans="1:6">
      <c r="A124" s="252" t="s">
        <v>255</v>
      </c>
      <c r="B124" s="189" t="s">
        <v>73</v>
      </c>
      <c r="C124" s="247">
        <v>0</v>
      </c>
      <c r="D124" s="247">
        <v>0</v>
      </c>
      <c r="E124" s="254"/>
      <c r="F124" s="255"/>
    </row>
    <row r="125" ht="20.1" customHeight="1" spans="1:6">
      <c r="A125" s="252" t="s">
        <v>256</v>
      </c>
      <c r="B125" s="189" t="s">
        <v>257</v>
      </c>
      <c r="C125" s="247">
        <v>0</v>
      </c>
      <c r="D125" s="247">
        <v>0</v>
      </c>
      <c r="E125" s="254"/>
      <c r="F125" s="255"/>
    </row>
    <row r="126" ht="20.1" customHeight="1" spans="1:6">
      <c r="A126" s="252" t="s">
        <v>258</v>
      </c>
      <c r="B126" s="189" t="s">
        <v>259</v>
      </c>
      <c r="C126" s="247">
        <v>0</v>
      </c>
      <c r="D126" s="247">
        <v>0</v>
      </c>
      <c r="E126" s="254"/>
      <c r="F126" s="255"/>
    </row>
    <row r="127" ht="20.1" customHeight="1" spans="1:6">
      <c r="A127" s="252" t="s">
        <v>260</v>
      </c>
      <c r="B127" s="189" t="s">
        <v>261</v>
      </c>
      <c r="C127" s="247">
        <v>0</v>
      </c>
      <c r="D127" s="247">
        <v>0</v>
      </c>
      <c r="E127" s="254"/>
      <c r="F127" s="255"/>
    </row>
    <row r="128" ht="20.1" customHeight="1" spans="1:6">
      <c r="A128" s="252" t="s">
        <v>262</v>
      </c>
      <c r="B128" s="189" t="s">
        <v>263</v>
      </c>
      <c r="C128" s="247">
        <v>75</v>
      </c>
      <c r="D128" s="247">
        <v>75</v>
      </c>
      <c r="E128" s="254"/>
      <c r="F128" s="255"/>
    </row>
    <row r="129" ht="20.1" customHeight="1" spans="1:6">
      <c r="A129" s="252" t="s">
        <v>264</v>
      </c>
      <c r="B129" s="189" t="s">
        <v>265</v>
      </c>
      <c r="C129" s="247">
        <v>0</v>
      </c>
      <c r="D129" s="247">
        <v>0</v>
      </c>
      <c r="E129" s="254"/>
      <c r="F129" s="255"/>
    </row>
    <row r="130" ht="20.1" customHeight="1" spans="1:6">
      <c r="A130" s="252" t="s">
        <v>266</v>
      </c>
      <c r="B130" s="189" t="s">
        <v>267</v>
      </c>
      <c r="C130" s="247">
        <v>0</v>
      </c>
      <c r="D130" s="247">
        <v>0</v>
      </c>
      <c r="E130" s="254"/>
      <c r="F130" s="255"/>
    </row>
    <row r="131" ht="20.1" customHeight="1" spans="1:6">
      <c r="A131" s="252" t="s">
        <v>268</v>
      </c>
      <c r="B131" s="189" t="s">
        <v>87</v>
      </c>
      <c r="C131" s="247">
        <v>0</v>
      </c>
      <c r="D131" s="247">
        <v>0</v>
      </c>
      <c r="E131" s="254"/>
      <c r="F131" s="255"/>
    </row>
    <row r="132" ht="20.1" customHeight="1" spans="1:6">
      <c r="A132" s="252" t="s">
        <v>269</v>
      </c>
      <c r="B132" s="189" t="s">
        <v>270</v>
      </c>
      <c r="C132" s="247">
        <v>4</v>
      </c>
      <c r="D132" s="247">
        <v>4</v>
      </c>
      <c r="E132" s="248">
        <v>0</v>
      </c>
      <c r="F132" s="249">
        <v>0</v>
      </c>
    </row>
    <row r="133" ht="20.1" customHeight="1" spans="1:6">
      <c r="A133" s="252" t="s">
        <v>271</v>
      </c>
      <c r="B133" s="189" t="s">
        <v>272</v>
      </c>
      <c r="C133" s="247">
        <v>225</v>
      </c>
      <c r="D133" s="247">
        <v>225</v>
      </c>
      <c r="E133" s="254"/>
      <c r="F133" s="255"/>
    </row>
    <row r="134" ht="20.1" customHeight="1" spans="1:6">
      <c r="A134" s="252" t="s">
        <v>273</v>
      </c>
      <c r="B134" s="189" t="s">
        <v>69</v>
      </c>
      <c r="C134" s="247">
        <v>0</v>
      </c>
      <c r="D134" s="247">
        <v>0</v>
      </c>
      <c r="E134" s="254"/>
      <c r="F134" s="255"/>
    </row>
    <row r="135" ht="20.1" customHeight="1" spans="1:6">
      <c r="A135" s="252" t="s">
        <v>274</v>
      </c>
      <c r="B135" s="189" t="s">
        <v>71</v>
      </c>
      <c r="C135" s="247">
        <v>0</v>
      </c>
      <c r="D135" s="247">
        <v>0</v>
      </c>
      <c r="E135" s="254"/>
      <c r="F135" s="255"/>
    </row>
    <row r="136" ht="20.1" customHeight="1" spans="1:6">
      <c r="A136" s="252" t="s">
        <v>275</v>
      </c>
      <c r="B136" s="189" t="s">
        <v>73</v>
      </c>
      <c r="C136" s="247">
        <v>0</v>
      </c>
      <c r="D136" s="247">
        <v>0</v>
      </c>
      <c r="E136" s="254"/>
      <c r="F136" s="255"/>
    </row>
    <row r="137" ht="20.1" customHeight="1" spans="1:6">
      <c r="A137" s="252" t="s">
        <v>276</v>
      </c>
      <c r="B137" s="189" t="s">
        <v>277</v>
      </c>
      <c r="C137" s="247">
        <v>150</v>
      </c>
      <c r="D137" s="247">
        <v>150</v>
      </c>
      <c r="E137" s="254"/>
      <c r="F137" s="255"/>
    </row>
    <row r="138" ht="20.1" customHeight="1" spans="1:6">
      <c r="A138" s="252" t="s">
        <v>278</v>
      </c>
      <c r="B138" s="189" t="s">
        <v>87</v>
      </c>
      <c r="C138" s="247">
        <v>0</v>
      </c>
      <c r="D138" s="247">
        <v>0</v>
      </c>
      <c r="E138" s="254"/>
      <c r="F138" s="255"/>
    </row>
    <row r="139" ht="20.1" customHeight="1" spans="1:6">
      <c r="A139" s="252" t="s">
        <v>279</v>
      </c>
      <c r="B139" s="189" t="s">
        <v>280</v>
      </c>
      <c r="C139" s="247">
        <v>75</v>
      </c>
      <c r="D139" s="247">
        <v>75</v>
      </c>
      <c r="E139" s="248">
        <v>0</v>
      </c>
      <c r="F139" s="249">
        <v>0</v>
      </c>
    </row>
    <row r="140" ht="20.1" customHeight="1" spans="1:6">
      <c r="A140" s="252" t="s">
        <v>281</v>
      </c>
      <c r="B140" s="189" t="s">
        <v>282</v>
      </c>
      <c r="C140" s="247">
        <v>0</v>
      </c>
      <c r="D140" s="247">
        <v>0</v>
      </c>
      <c r="E140" s="254"/>
      <c r="F140" s="255"/>
    </row>
    <row r="141" ht="20.1" customHeight="1" spans="1:6">
      <c r="A141" s="252" t="s">
        <v>283</v>
      </c>
      <c r="B141" s="189" t="s">
        <v>69</v>
      </c>
      <c r="C141" s="247">
        <v>0</v>
      </c>
      <c r="D141" s="247">
        <v>0</v>
      </c>
      <c r="E141" s="254"/>
      <c r="F141" s="255"/>
    </row>
    <row r="142" ht="20.1" customHeight="1" spans="1:6">
      <c r="A142" s="252" t="s">
        <v>284</v>
      </c>
      <c r="B142" s="189" t="s">
        <v>71</v>
      </c>
      <c r="C142" s="247">
        <v>0</v>
      </c>
      <c r="D142" s="247">
        <v>0</v>
      </c>
      <c r="E142" s="254"/>
      <c r="F142" s="255"/>
    </row>
    <row r="143" ht="20.1" customHeight="1" spans="1:6">
      <c r="A143" s="252" t="s">
        <v>285</v>
      </c>
      <c r="B143" s="189" t="s">
        <v>73</v>
      </c>
      <c r="C143" s="247">
        <v>0</v>
      </c>
      <c r="D143" s="247">
        <v>0</v>
      </c>
      <c r="E143" s="254"/>
      <c r="F143" s="255"/>
    </row>
    <row r="144" ht="20.1" customHeight="1" spans="1:6">
      <c r="A144" s="252" t="s">
        <v>286</v>
      </c>
      <c r="B144" s="189" t="s">
        <v>287</v>
      </c>
      <c r="C144" s="247">
        <v>0</v>
      </c>
      <c r="D144" s="247">
        <v>0</v>
      </c>
      <c r="E144" s="254"/>
      <c r="F144" s="255"/>
    </row>
    <row r="145" ht="20.1" customHeight="1" spans="1:6">
      <c r="A145" s="252" t="s">
        <v>288</v>
      </c>
      <c r="B145" s="189" t="s">
        <v>289</v>
      </c>
      <c r="C145" s="247">
        <v>0</v>
      </c>
      <c r="D145" s="247">
        <v>0</v>
      </c>
      <c r="E145" s="254"/>
      <c r="F145" s="255"/>
    </row>
    <row r="146" ht="20.1" customHeight="1" spans="1:6">
      <c r="A146" s="252" t="s">
        <v>290</v>
      </c>
      <c r="B146" s="189" t="s">
        <v>87</v>
      </c>
      <c r="C146" s="247">
        <v>0</v>
      </c>
      <c r="D146" s="247">
        <v>0</v>
      </c>
      <c r="E146" s="254"/>
      <c r="F146" s="255"/>
    </row>
    <row r="147" ht="20.1" customHeight="1" spans="1:6">
      <c r="A147" s="252" t="s">
        <v>291</v>
      </c>
      <c r="B147" s="189" t="s">
        <v>292</v>
      </c>
      <c r="C147" s="247">
        <v>0</v>
      </c>
      <c r="D147" s="247">
        <v>0</v>
      </c>
      <c r="E147" s="254"/>
      <c r="F147" s="255"/>
    </row>
    <row r="148" ht="20.1" customHeight="1" spans="1:6">
      <c r="A148" s="252" t="s">
        <v>293</v>
      </c>
      <c r="B148" s="194" t="s">
        <v>294</v>
      </c>
      <c r="C148" s="247">
        <v>277</v>
      </c>
      <c r="D148" s="247">
        <v>277</v>
      </c>
      <c r="E148" s="248">
        <v>0</v>
      </c>
      <c r="F148" s="249">
        <v>0</v>
      </c>
    </row>
    <row r="149" ht="20.1" customHeight="1" spans="1:6">
      <c r="A149" s="252" t="s">
        <v>295</v>
      </c>
      <c r="B149" s="189" t="s">
        <v>69</v>
      </c>
      <c r="C149" s="247">
        <v>55</v>
      </c>
      <c r="D149" s="247">
        <v>55</v>
      </c>
      <c r="E149" s="254"/>
      <c r="F149" s="255"/>
    </row>
    <row r="150" ht="20.1" customHeight="1" spans="1:6">
      <c r="A150" s="252" t="s">
        <v>296</v>
      </c>
      <c r="B150" s="189" t="s">
        <v>71</v>
      </c>
      <c r="C150" s="247">
        <v>0</v>
      </c>
      <c r="D150" s="247">
        <v>0</v>
      </c>
      <c r="E150" s="254"/>
      <c r="F150" s="255"/>
    </row>
    <row r="151" ht="20.1" customHeight="1" spans="1:6">
      <c r="A151" s="252" t="s">
        <v>297</v>
      </c>
      <c r="B151" s="189" t="s">
        <v>73</v>
      </c>
      <c r="C151" s="247">
        <v>0</v>
      </c>
      <c r="D151" s="247">
        <v>0</v>
      </c>
      <c r="E151" s="254"/>
      <c r="F151" s="255"/>
    </row>
    <row r="152" ht="20.1" customHeight="1" spans="1:6">
      <c r="A152" s="252" t="s">
        <v>298</v>
      </c>
      <c r="B152" s="189" t="s">
        <v>299</v>
      </c>
      <c r="C152" s="247">
        <v>132</v>
      </c>
      <c r="D152" s="247">
        <v>132</v>
      </c>
      <c r="E152" s="254"/>
      <c r="F152" s="255"/>
    </row>
    <row r="153" ht="20.1" customHeight="1" spans="1:6">
      <c r="A153" s="252" t="s">
        <v>300</v>
      </c>
      <c r="B153" s="189" t="s">
        <v>301</v>
      </c>
      <c r="C153" s="247">
        <v>90</v>
      </c>
      <c r="D153" s="247">
        <v>90</v>
      </c>
      <c r="E153" s="254"/>
      <c r="F153" s="255"/>
    </row>
    <row r="154" ht="20.1" customHeight="1" spans="1:6">
      <c r="A154" s="252" t="s">
        <v>302</v>
      </c>
      <c r="B154" s="189" t="s">
        <v>303</v>
      </c>
      <c r="C154" s="247">
        <v>135</v>
      </c>
      <c r="D154" s="247">
        <v>135</v>
      </c>
      <c r="E154" s="254"/>
      <c r="F154" s="255"/>
    </row>
    <row r="155" ht="20.1" customHeight="1" spans="1:6">
      <c r="A155" s="252" t="s">
        <v>304</v>
      </c>
      <c r="B155" s="189" t="s">
        <v>69</v>
      </c>
      <c r="C155" s="247">
        <v>135</v>
      </c>
      <c r="D155" s="247">
        <v>135</v>
      </c>
      <c r="E155" s="248">
        <v>0</v>
      </c>
      <c r="F155" s="249">
        <v>0</v>
      </c>
    </row>
    <row r="156" ht="20.1" customHeight="1" spans="1:6">
      <c r="A156" s="252" t="s">
        <v>305</v>
      </c>
      <c r="B156" s="189" t="s">
        <v>71</v>
      </c>
      <c r="C156" s="247">
        <v>0</v>
      </c>
      <c r="D156" s="247">
        <v>0</v>
      </c>
      <c r="E156" s="254"/>
      <c r="F156" s="255"/>
    </row>
    <row r="157" ht="20.1" customHeight="1" spans="1:6">
      <c r="A157" s="252" t="s">
        <v>306</v>
      </c>
      <c r="B157" s="189" t="s">
        <v>73</v>
      </c>
      <c r="C157" s="247">
        <v>0</v>
      </c>
      <c r="D157" s="247">
        <v>0</v>
      </c>
      <c r="E157" s="254"/>
      <c r="F157" s="255"/>
    </row>
    <row r="158" ht="20.1" customHeight="1" spans="1:6">
      <c r="A158" s="252" t="s">
        <v>307</v>
      </c>
      <c r="B158" s="189" t="s">
        <v>100</v>
      </c>
      <c r="C158" s="247">
        <v>0</v>
      </c>
      <c r="D158" s="247">
        <v>0</v>
      </c>
      <c r="E158" s="254"/>
      <c r="F158" s="255"/>
    </row>
    <row r="159" ht="20.1" customHeight="1" spans="1:6">
      <c r="A159" s="252" t="s">
        <v>308</v>
      </c>
      <c r="B159" s="189" t="s">
        <v>87</v>
      </c>
      <c r="C159" s="247">
        <v>0</v>
      </c>
      <c r="D159" s="247">
        <v>0</v>
      </c>
      <c r="E159" s="254"/>
      <c r="F159" s="255"/>
    </row>
    <row r="160" ht="20.1" customHeight="1" spans="1:6">
      <c r="A160" s="252" t="s">
        <v>309</v>
      </c>
      <c r="B160" s="189" t="s">
        <v>310</v>
      </c>
      <c r="C160" s="247">
        <v>0</v>
      </c>
      <c r="D160" s="247">
        <v>0</v>
      </c>
      <c r="E160" s="254"/>
      <c r="F160" s="255"/>
    </row>
    <row r="161" ht="20.1" customHeight="1" spans="1:6">
      <c r="A161" s="252" t="s">
        <v>311</v>
      </c>
      <c r="B161" s="189" t="s">
        <v>312</v>
      </c>
      <c r="C161" s="247">
        <v>562</v>
      </c>
      <c r="D161" s="247">
        <v>562</v>
      </c>
      <c r="E161" s="254"/>
      <c r="F161" s="255"/>
    </row>
    <row r="162" ht="20.1" customHeight="1" spans="1:6">
      <c r="A162" s="252" t="s">
        <v>313</v>
      </c>
      <c r="B162" s="189" t="s">
        <v>69</v>
      </c>
      <c r="C162" s="247">
        <v>420</v>
      </c>
      <c r="D162" s="247">
        <v>420</v>
      </c>
      <c r="E162" s="254"/>
      <c r="F162" s="255"/>
    </row>
    <row r="163" ht="20.1" customHeight="1" spans="1:6">
      <c r="A163" s="252" t="s">
        <v>314</v>
      </c>
      <c r="B163" s="189" t="s">
        <v>71</v>
      </c>
      <c r="C163" s="247">
        <v>2</v>
      </c>
      <c r="D163" s="247">
        <v>2</v>
      </c>
      <c r="E163" s="248">
        <v>0</v>
      </c>
      <c r="F163" s="249">
        <v>0</v>
      </c>
    </row>
    <row r="164" ht="20.1" customHeight="1" spans="1:6">
      <c r="A164" s="252" t="s">
        <v>315</v>
      </c>
      <c r="B164" s="189" t="s">
        <v>73</v>
      </c>
      <c r="C164" s="247">
        <v>0</v>
      </c>
      <c r="D164" s="247">
        <v>0</v>
      </c>
      <c r="E164" s="254"/>
      <c r="F164" s="255"/>
    </row>
    <row r="165" ht="20.1" customHeight="1" spans="1:6">
      <c r="A165" s="252" t="s">
        <v>316</v>
      </c>
      <c r="B165" s="189" t="s">
        <v>317</v>
      </c>
      <c r="C165" s="247">
        <v>68</v>
      </c>
      <c r="D165" s="247">
        <v>68</v>
      </c>
      <c r="E165" s="254"/>
      <c r="F165" s="255"/>
    </row>
    <row r="166" ht="20.1" customHeight="1" spans="1:6">
      <c r="A166" s="252" t="s">
        <v>318</v>
      </c>
      <c r="B166" s="189" t="s">
        <v>87</v>
      </c>
      <c r="C166" s="247">
        <v>0</v>
      </c>
      <c r="D166" s="247">
        <v>0</v>
      </c>
      <c r="E166" s="254"/>
      <c r="F166" s="255"/>
    </row>
    <row r="167" ht="20.1" customHeight="1" spans="1:6">
      <c r="A167" s="252" t="s">
        <v>319</v>
      </c>
      <c r="B167" s="189" t="s">
        <v>320</v>
      </c>
      <c r="C167" s="247">
        <v>72</v>
      </c>
      <c r="D167" s="247">
        <v>72</v>
      </c>
      <c r="E167" s="248">
        <v>0</v>
      </c>
      <c r="F167" s="249">
        <v>0</v>
      </c>
    </row>
    <row r="168" ht="20.1" customHeight="1" spans="1:6">
      <c r="A168" s="252" t="s">
        <v>321</v>
      </c>
      <c r="B168" s="189" t="s">
        <v>322</v>
      </c>
      <c r="C168" s="247">
        <v>2030</v>
      </c>
      <c r="D168" s="247">
        <v>2030</v>
      </c>
      <c r="E168" s="256"/>
      <c r="F168" s="183"/>
    </row>
    <row r="169" ht="20.1" customHeight="1" spans="1:6">
      <c r="A169" s="252" t="s">
        <v>323</v>
      </c>
      <c r="B169" s="189" t="s">
        <v>69</v>
      </c>
      <c r="C169" s="247">
        <v>1300</v>
      </c>
      <c r="D169" s="247">
        <v>1300</v>
      </c>
      <c r="E169" s="256"/>
      <c r="F169" s="183"/>
    </row>
    <row r="170" ht="20.1" customHeight="1" spans="1:6">
      <c r="A170" s="252" t="s">
        <v>324</v>
      </c>
      <c r="B170" s="189" t="s">
        <v>71</v>
      </c>
      <c r="C170" s="247">
        <v>0</v>
      </c>
      <c r="D170" s="247">
        <v>0</v>
      </c>
      <c r="E170" s="256"/>
      <c r="F170" s="183"/>
    </row>
    <row r="171" ht="20.1" customHeight="1" spans="1:6">
      <c r="A171" s="252" t="s">
        <v>325</v>
      </c>
      <c r="B171" s="189" t="s">
        <v>73</v>
      </c>
      <c r="C171" s="247">
        <v>34</v>
      </c>
      <c r="D171" s="247">
        <v>34</v>
      </c>
      <c r="E171" s="256"/>
      <c r="F171" s="183"/>
    </row>
    <row r="172" ht="20.1" customHeight="1" spans="1:6">
      <c r="A172" s="252" t="s">
        <v>326</v>
      </c>
      <c r="B172" s="189" t="s">
        <v>327</v>
      </c>
      <c r="C172" s="247">
        <v>26</v>
      </c>
      <c r="D172" s="247">
        <v>26</v>
      </c>
      <c r="E172" s="256"/>
      <c r="F172" s="183"/>
    </row>
    <row r="173" ht="20.1" customHeight="1" spans="1:6">
      <c r="A173" s="252" t="s">
        <v>328</v>
      </c>
      <c r="B173" s="189" t="s">
        <v>87</v>
      </c>
      <c r="C173" s="247">
        <v>0</v>
      </c>
      <c r="D173" s="247">
        <v>0</v>
      </c>
      <c r="E173" s="248">
        <v>0</v>
      </c>
      <c r="F173" s="249">
        <v>0</v>
      </c>
    </row>
    <row r="174" ht="20.1" customHeight="1" spans="1:6">
      <c r="A174" s="252" t="s">
        <v>329</v>
      </c>
      <c r="B174" s="189" t="s">
        <v>330</v>
      </c>
      <c r="C174" s="247">
        <v>670</v>
      </c>
      <c r="D174" s="247">
        <v>670</v>
      </c>
      <c r="E174" s="256"/>
      <c r="F174" s="183"/>
    </row>
    <row r="175" ht="20.1" customHeight="1" spans="1:6">
      <c r="A175" s="252" t="s">
        <v>331</v>
      </c>
      <c r="B175" s="189" t="s">
        <v>332</v>
      </c>
      <c r="C175" s="247">
        <v>2840</v>
      </c>
      <c r="D175" s="247">
        <v>2840</v>
      </c>
      <c r="E175" s="256"/>
      <c r="F175" s="183"/>
    </row>
    <row r="176" ht="20.1" customHeight="1" spans="1:6">
      <c r="A176" s="252" t="s">
        <v>333</v>
      </c>
      <c r="B176" s="189" t="s">
        <v>69</v>
      </c>
      <c r="C176" s="247">
        <v>590</v>
      </c>
      <c r="D176" s="247">
        <v>590</v>
      </c>
      <c r="E176" s="256"/>
      <c r="F176" s="183"/>
    </row>
    <row r="177" ht="20.1" customHeight="1" spans="1:6">
      <c r="A177" s="252" t="s">
        <v>334</v>
      </c>
      <c r="B177" s="189" t="s">
        <v>71</v>
      </c>
      <c r="C177" s="247">
        <v>15</v>
      </c>
      <c r="D177" s="247">
        <v>15</v>
      </c>
      <c r="E177" s="256"/>
      <c r="F177" s="183"/>
    </row>
    <row r="178" ht="20.1" customHeight="1" spans="1:6">
      <c r="A178" s="252" t="s">
        <v>335</v>
      </c>
      <c r="B178" s="189" t="s">
        <v>73</v>
      </c>
      <c r="C178" s="247">
        <v>0</v>
      </c>
      <c r="D178" s="247">
        <v>0</v>
      </c>
      <c r="E178" s="256"/>
      <c r="F178" s="183"/>
    </row>
    <row r="179" ht="20.1" customHeight="1" spans="1:6">
      <c r="A179" s="252" t="s">
        <v>336</v>
      </c>
      <c r="B179" s="189" t="s">
        <v>337</v>
      </c>
      <c r="C179" s="247">
        <v>185</v>
      </c>
      <c r="D179" s="247">
        <v>185</v>
      </c>
      <c r="E179" s="256"/>
      <c r="F179" s="183"/>
    </row>
    <row r="180" ht="20.1" customHeight="1" spans="1:6">
      <c r="A180" s="252" t="s">
        <v>338</v>
      </c>
      <c r="B180" s="189" t="s">
        <v>87</v>
      </c>
      <c r="C180" s="247">
        <v>0</v>
      </c>
      <c r="D180" s="247">
        <v>0</v>
      </c>
      <c r="E180" s="256"/>
      <c r="F180" s="183"/>
    </row>
    <row r="181" ht="20.1" customHeight="1" spans="1:6">
      <c r="A181" s="252" t="s">
        <v>339</v>
      </c>
      <c r="B181" s="189" t="s">
        <v>340</v>
      </c>
      <c r="C181" s="247">
        <v>2050</v>
      </c>
      <c r="D181" s="247">
        <v>2050</v>
      </c>
      <c r="E181" s="256"/>
      <c r="F181" s="183"/>
    </row>
    <row r="182" ht="20.1" customHeight="1" spans="1:6">
      <c r="A182" s="252" t="s">
        <v>341</v>
      </c>
      <c r="B182" s="189" t="s">
        <v>342</v>
      </c>
      <c r="C182" s="247">
        <v>855</v>
      </c>
      <c r="D182" s="247">
        <v>855</v>
      </c>
      <c r="E182" s="256"/>
      <c r="F182" s="183"/>
    </row>
    <row r="183" ht="20.1" customHeight="1" spans="1:6">
      <c r="A183" s="252" t="s">
        <v>343</v>
      </c>
      <c r="B183" s="189" t="s">
        <v>69</v>
      </c>
      <c r="C183" s="247">
        <v>265</v>
      </c>
      <c r="D183" s="247">
        <v>265</v>
      </c>
      <c r="E183" s="248">
        <v>0</v>
      </c>
      <c r="F183" s="249">
        <v>0</v>
      </c>
    </row>
    <row r="184" ht="20.1" customHeight="1" spans="1:6">
      <c r="A184" s="252" t="s">
        <v>344</v>
      </c>
      <c r="B184" s="189" t="s">
        <v>71</v>
      </c>
      <c r="C184" s="247">
        <v>0</v>
      </c>
      <c r="D184" s="247">
        <v>0</v>
      </c>
      <c r="E184" s="256"/>
      <c r="F184" s="183"/>
    </row>
    <row r="185" ht="20.1" customHeight="1" spans="1:6">
      <c r="A185" s="252" t="s">
        <v>345</v>
      </c>
      <c r="B185" s="189" t="s">
        <v>73</v>
      </c>
      <c r="C185" s="247">
        <v>0</v>
      </c>
      <c r="D185" s="247">
        <v>0</v>
      </c>
      <c r="E185" s="256"/>
      <c r="F185" s="183"/>
    </row>
    <row r="186" ht="20.1" customHeight="1" spans="1:6">
      <c r="A186" s="252" t="s">
        <v>346</v>
      </c>
      <c r="B186" s="189" t="s">
        <v>347</v>
      </c>
      <c r="C186" s="247">
        <v>445</v>
      </c>
      <c r="D186" s="247">
        <v>445</v>
      </c>
      <c r="E186" s="256"/>
      <c r="F186" s="183"/>
    </row>
    <row r="187" ht="20.1" customHeight="1" spans="1:6">
      <c r="A187" s="252" t="s">
        <v>348</v>
      </c>
      <c r="B187" s="189" t="s">
        <v>87</v>
      </c>
      <c r="C187" s="247">
        <v>0</v>
      </c>
      <c r="D187" s="247">
        <v>0</v>
      </c>
      <c r="E187" s="248">
        <v>0</v>
      </c>
      <c r="F187" s="249">
        <v>0</v>
      </c>
    </row>
    <row r="188" ht="20.1" customHeight="1" spans="1:6">
      <c r="A188" s="252" t="s">
        <v>349</v>
      </c>
      <c r="B188" s="189" t="s">
        <v>350</v>
      </c>
      <c r="C188" s="247">
        <v>145</v>
      </c>
      <c r="D188" s="247">
        <v>145</v>
      </c>
      <c r="E188" s="256"/>
      <c r="F188" s="183"/>
    </row>
    <row r="189" ht="20.1" customHeight="1" spans="1:6">
      <c r="A189" s="252" t="s">
        <v>351</v>
      </c>
      <c r="B189" s="189" t="s">
        <v>352</v>
      </c>
      <c r="C189" s="247">
        <v>337</v>
      </c>
      <c r="D189" s="247">
        <v>337</v>
      </c>
      <c r="E189" s="256"/>
      <c r="F189" s="183"/>
    </row>
    <row r="190" ht="20.1" customHeight="1" spans="1:6">
      <c r="A190" s="252" t="s">
        <v>353</v>
      </c>
      <c r="B190" s="189" t="s">
        <v>69</v>
      </c>
      <c r="C190" s="247">
        <v>320</v>
      </c>
      <c r="D190" s="247">
        <v>320</v>
      </c>
      <c r="E190" s="256"/>
      <c r="F190" s="183"/>
    </row>
    <row r="191" ht="20.1" customHeight="1" spans="1:6">
      <c r="A191" s="252" t="s">
        <v>354</v>
      </c>
      <c r="B191" s="189" t="s">
        <v>71</v>
      </c>
      <c r="C191" s="247">
        <v>0</v>
      </c>
      <c r="D191" s="247">
        <v>0</v>
      </c>
      <c r="E191" s="248">
        <v>0</v>
      </c>
      <c r="F191" s="249">
        <v>0</v>
      </c>
    </row>
    <row r="192" ht="20.1" customHeight="1" spans="1:6">
      <c r="A192" s="252" t="s">
        <v>355</v>
      </c>
      <c r="B192" s="189" t="s">
        <v>73</v>
      </c>
      <c r="C192" s="247">
        <v>0</v>
      </c>
      <c r="D192" s="247">
        <v>0</v>
      </c>
      <c r="E192" s="256"/>
      <c r="F192" s="183"/>
    </row>
    <row r="193" ht="20.1" customHeight="1" spans="1:6">
      <c r="A193" s="252" t="s">
        <v>356</v>
      </c>
      <c r="B193" s="189" t="s">
        <v>357</v>
      </c>
      <c r="C193" s="247">
        <v>2</v>
      </c>
      <c r="D193" s="247">
        <v>2</v>
      </c>
      <c r="E193" s="256"/>
      <c r="F193" s="183"/>
    </row>
    <row r="194" ht="20.1" customHeight="1" spans="1:6">
      <c r="A194" s="252" t="s">
        <v>358</v>
      </c>
      <c r="B194" s="189" t="s">
        <v>359</v>
      </c>
      <c r="C194" s="247">
        <v>0</v>
      </c>
      <c r="D194" s="247">
        <v>0</v>
      </c>
      <c r="E194" s="256"/>
      <c r="F194" s="183"/>
    </row>
    <row r="195" ht="20.1" customHeight="1" spans="1:6">
      <c r="A195" s="252" t="s">
        <v>360</v>
      </c>
      <c r="B195" s="189" t="s">
        <v>87</v>
      </c>
      <c r="C195" s="247">
        <v>0</v>
      </c>
      <c r="D195" s="247">
        <v>0</v>
      </c>
      <c r="E195" s="256"/>
      <c r="F195" s="183"/>
    </row>
    <row r="196" ht="20.1" customHeight="1" spans="1:6">
      <c r="A196" s="252" t="s">
        <v>361</v>
      </c>
      <c r="B196" s="189" t="s">
        <v>362</v>
      </c>
      <c r="C196" s="247">
        <v>15</v>
      </c>
      <c r="D196" s="247">
        <v>15</v>
      </c>
      <c r="E196" s="248">
        <v>0</v>
      </c>
      <c r="F196" s="249">
        <v>0</v>
      </c>
    </row>
    <row r="197" ht="20.1" customHeight="1" spans="1:6">
      <c r="A197" s="252" t="s">
        <v>363</v>
      </c>
      <c r="B197" s="189" t="s">
        <v>364</v>
      </c>
      <c r="C197" s="247">
        <v>17</v>
      </c>
      <c r="D197" s="247">
        <v>17</v>
      </c>
      <c r="E197" s="256"/>
      <c r="F197" s="183"/>
    </row>
    <row r="198" ht="20.1" customHeight="1" spans="1:6">
      <c r="A198" s="252" t="s">
        <v>365</v>
      </c>
      <c r="B198" s="189" t="s">
        <v>69</v>
      </c>
      <c r="C198" s="247">
        <v>17</v>
      </c>
      <c r="D198" s="247">
        <v>17</v>
      </c>
      <c r="E198" s="256"/>
      <c r="F198" s="183"/>
    </row>
    <row r="199" ht="20.1" customHeight="1" spans="1:6">
      <c r="A199" s="252" t="s">
        <v>366</v>
      </c>
      <c r="B199" s="189" t="s">
        <v>71</v>
      </c>
      <c r="C199" s="247">
        <v>0</v>
      </c>
      <c r="D199" s="247">
        <v>0</v>
      </c>
      <c r="E199" s="256"/>
      <c r="F199" s="183"/>
    </row>
    <row r="200" ht="20.1" customHeight="1" spans="1:6">
      <c r="A200" s="252" t="s">
        <v>367</v>
      </c>
      <c r="B200" s="189" t="s">
        <v>73</v>
      </c>
      <c r="C200" s="247">
        <v>0</v>
      </c>
      <c r="D200" s="247">
        <v>0</v>
      </c>
      <c r="E200" s="256"/>
      <c r="F200" s="183"/>
    </row>
    <row r="201" ht="20.1" customHeight="1" spans="1:6">
      <c r="A201" s="252" t="s">
        <v>368</v>
      </c>
      <c r="B201" s="189" t="s">
        <v>87</v>
      </c>
      <c r="C201" s="247">
        <v>0</v>
      </c>
      <c r="D201" s="247">
        <v>0</v>
      </c>
      <c r="E201" s="256"/>
      <c r="F201" s="183"/>
    </row>
    <row r="202" ht="20.1" customHeight="1" spans="1:6">
      <c r="A202" s="252" t="s">
        <v>369</v>
      </c>
      <c r="B202" s="189" t="s">
        <v>370</v>
      </c>
      <c r="C202" s="247">
        <v>0</v>
      </c>
      <c r="D202" s="247">
        <v>0</v>
      </c>
      <c r="E202" s="256"/>
      <c r="F202" s="183"/>
    </row>
    <row r="203" ht="20.1" customHeight="1" spans="1:6">
      <c r="A203" s="252" t="s">
        <v>371</v>
      </c>
      <c r="B203" s="189" t="s">
        <v>372</v>
      </c>
      <c r="C203" s="247">
        <v>245</v>
      </c>
      <c r="D203" s="247">
        <v>245</v>
      </c>
      <c r="E203" s="256"/>
      <c r="F203" s="183"/>
    </row>
    <row r="204" ht="20.1" customHeight="1" spans="1:6">
      <c r="A204" s="252" t="s">
        <v>373</v>
      </c>
      <c r="B204" s="257" t="s">
        <v>69</v>
      </c>
      <c r="C204" s="247">
        <v>0</v>
      </c>
      <c r="D204" s="247">
        <v>0</v>
      </c>
      <c r="E204" s="256"/>
      <c r="F204" s="183"/>
    </row>
    <row r="205" ht="20.1" customHeight="1" spans="1:6">
      <c r="A205" s="252" t="s">
        <v>374</v>
      </c>
      <c r="B205" s="257" t="s">
        <v>71</v>
      </c>
      <c r="C205" s="247">
        <v>45</v>
      </c>
      <c r="D205" s="247">
        <v>45</v>
      </c>
      <c r="E205" s="248">
        <v>0</v>
      </c>
      <c r="F205" s="249">
        <v>0</v>
      </c>
    </row>
    <row r="206" ht="20.1" customHeight="1" spans="1:6">
      <c r="A206" s="252" t="s">
        <v>375</v>
      </c>
      <c r="B206" s="257" t="s">
        <v>73</v>
      </c>
      <c r="C206" s="247">
        <v>78</v>
      </c>
      <c r="D206" s="247">
        <v>78</v>
      </c>
      <c r="E206" s="256"/>
      <c r="F206" s="183"/>
    </row>
    <row r="207" ht="20.1" customHeight="1" spans="1:6">
      <c r="A207" s="252" t="s">
        <v>376</v>
      </c>
      <c r="B207" s="257" t="s">
        <v>87</v>
      </c>
      <c r="C207" s="247">
        <v>0</v>
      </c>
      <c r="D207" s="247">
        <v>0</v>
      </c>
      <c r="E207" s="256"/>
      <c r="F207" s="183"/>
    </row>
    <row r="208" ht="20.1" customHeight="1" spans="1:6">
      <c r="A208" s="252" t="s">
        <v>377</v>
      </c>
      <c r="B208" s="257" t="s">
        <v>378</v>
      </c>
      <c r="C208" s="247">
        <v>122</v>
      </c>
      <c r="D208" s="247">
        <v>122</v>
      </c>
      <c r="E208" s="248">
        <v>0</v>
      </c>
      <c r="F208" s="249">
        <v>0</v>
      </c>
    </row>
    <row r="209" ht="20.1" customHeight="1" spans="1:6">
      <c r="A209" s="252" t="s">
        <v>379</v>
      </c>
      <c r="B209" s="257" t="s">
        <v>380</v>
      </c>
      <c r="C209" s="247">
        <v>290</v>
      </c>
      <c r="D209" s="247">
        <v>290</v>
      </c>
      <c r="E209" s="256"/>
      <c r="F209" s="183"/>
    </row>
    <row r="210" ht="20.1" customHeight="1" spans="1:6">
      <c r="A210" s="252" t="s">
        <v>381</v>
      </c>
      <c r="B210" s="257" t="s">
        <v>69</v>
      </c>
      <c r="C210" s="249">
        <v>100</v>
      </c>
      <c r="D210" s="183">
        <v>100</v>
      </c>
      <c r="E210" s="256"/>
      <c r="F210" s="183"/>
    </row>
    <row r="211" ht="20.1" customHeight="1" spans="1:6">
      <c r="A211" s="252" t="s">
        <v>382</v>
      </c>
      <c r="B211" s="257" t="s">
        <v>71</v>
      </c>
      <c r="C211" s="194">
        <v>0</v>
      </c>
      <c r="D211" s="194">
        <v>0</v>
      </c>
      <c r="E211" s="258"/>
      <c r="F211" s="194"/>
    </row>
    <row r="212" ht="20.1" customHeight="1" spans="1:6">
      <c r="A212" s="252" t="s">
        <v>383</v>
      </c>
      <c r="B212" s="257" t="s">
        <v>73</v>
      </c>
      <c r="C212" s="194">
        <v>0</v>
      </c>
      <c r="D212" s="194">
        <v>0</v>
      </c>
      <c r="E212" s="258"/>
      <c r="F212" s="194"/>
    </row>
    <row r="213" ht="20.1" customHeight="1" spans="1:6">
      <c r="A213" s="252" t="s">
        <v>384</v>
      </c>
      <c r="B213" s="257" t="s">
        <v>385</v>
      </c>
      <c r="C213" s="194">
        <v>100</v>
      </c>
      <c r="D213" s="194">
        <v>100</v>
      </c>
      <c r="E213" s="258"/>
      <c r="F213" s="194"/>
    </row>
    <row r="214" ht="20.1" customHeight="1" spans="1:6">
      <c r="A214" s="252" t="s">
        <v>386</v>
      </c>
      <c r="B214" s="257" t="s">
        <v>87</v>
      </c>
      <c r="C214" s="194">
        <v>0</v>
      </c>
      <c r="D214" s="194">
        <v>0</v>
      </c>
      <c r="E214" s="258"/>
      <c r="F214" s="194"/>
    </row>
    <row r="215" ht="20.1" customHeight="1" spans="1:6">
      <c r="A215" s="252" t="s">
        <v>387</v>
      </c>
      <c r="B215" s="194" t="s">
        <v>388</v>
      </c>
      <c r="C215" s="194">
        <v>90</v>
      </c>
      <c r="D215" s="194">
        <v>90</v>
      </c>
      <c r="E215" s="258"/>
      <c r="F215" s="194"/>
    </row>
    <row r="216" ht="20.1" customHeight="1" spans="1:6">
      <c r="A216" s="252" t="s">
        <v>389</v>
      </c>
      <c r="B216" s="194" t="s">
        <v>390</v>
      </c>
      <c r="C216" s="194">
        <v>3528</v>
      </c>
      <c r="D216" s="194">
        <v>3528</v>
      </c>
      <c r="E216" s="258"/>
      <c r="F216" s="194"/>
    </row>
    <row r="217" ht="20.1" customHeight="1" spans="1:6">
      <c r="A217" s="252" t="s">
        <v>391</v>
      </c>
      <c r="B217" s="194" t="s">
        <v>69</v>
      </c>
      <c r="C217" s="194">
        <v>2600</v>
      </c>
      <c r="D217" s="194">
        <v>2600</v>
      </c>
      <c r="E217" s="258"/>
      <c r="F217" s="194"/>
    </row>
    <row r="218" ht="20.1" customHeight="1" spans="1:6">
      <c r="A218" s="252" t="s">
        <v>392</v>
      </c>
      <c r="B218" s="194" t="s">
        <v>71</v>
      </c>
      <c r="C218" s="194">
        <v>0</v>
      </c>
      <c r="D218" s="194">
        <v>0</v>
      </c>
      <c r="E218" s="258"/>
      <c r="F218" s="194"/>
    </row>
    <row r="219" ht="20.1" customHeight="1" spans="1:6">
      <c r="A219" s="252" t="s">
        <v>393</v>
      </c>
      <c r="B219" s="183" t="s">
        <v>73</v>
      </c>
      <c r="C219" s="183">
        <v>0</v>
      </c>
      <c r="D219" s="183">
        <v>0</v>
      </c>
      <c r="E219" s="194"/>
      <c r="F219" s="194"/>
    </row>
    <row r="220" ht="20.1" customHeight="1" spans="1:6">
      <c r="A220" s="252" t="s">
        <v>394</v>
      </c>
      <c r="B220" s="194" t="s">
        <v>395</v>
      </c>
      <c r="C220" s="194">
        <v>490</v>
      </c>
      <c r="D220" s="194">
        <v>490</v>
      </c>
      <c r="E220" s="194"/>
      <c r="F220" s="194"/>
    </row>
    <row r="221" ht="20.1" customHeight="1" spans="1:6">
      <c r="A221" s="252" t="s">
        <v>396</v>
      </c>
      <c r="B221" s="194" t="s">
        <v>397</v>
      </c>
      <c r="C221" s="194">
        <v>0</v>
      </c>
      <c r="D221" s="194">
        <v>0</v>
      </c>
      <c r="E221" s="194"/>
      <c r="F221" s="194"/>
    </row>
    <row r="222" ht="15" spans="1:6">
      <c r="A222" s="252" t="s">
        <v>398</v>
      </c>
      <c r="B222" s="194" t="s">
        <v>168</v>
      </c>
      <c r="C222" s="194">
        <v>0</v>
      </c>
      <c r="D222" s="194">
        <v>0</v>
      </c>
      <c r="E222" s="194"/>
      <c r="F222" s="194"/>
    </row>
    <row r="223" ht="15" spans="1:6">
      <c r="A223" s="252" t="s">
        <v>399</v>
      </c>
      <c r="B223" s="194" t="s">
        <v>400</v>
      </c>
      <c r="C223" s="194">
        <v>0</v>
      </c>
      <c r="D223" s="194">
        <v>0</v>
      </c>
      <c r="E223" s="194"/>
      <c r="F223" s="194"/>
    </row>
    <row r="224" ht="15" spans="1:6">
      <c r="A224" s="252" t="s">
        <v>401</v>
      </c>
      <c r="B224" s="194" t="s">
        <v>402</v>
      </c>
      <c r="C224" s="194">
        <v>2</v>
      </c>
      <c r="D224" s="194">
        <v>2</v>
      </c>
      <c r="E224" s="194"/>
      <c r="F224" s="194"/>
    </row>
    <row r="225" ht="15" spans="1:6">
      <c r="A225" s="252" t="s">
        <v>403</v>
      </c>
      <c r="B225" s="194" t="s">
        <v>404</v>
      </c>
      <c r="C225" s="194">
        <v>0</v>
      </c>
      <c r="D225" s="194">
        <v>0</v>
      </c>
      <c r="E225" s="194"/>
      <c r="F225" s="194"/>
    </row>
    <row r="226" ht="15" spans="1:6">
      <c r="A226" s="252" t="s">
        <v>405</v>
      </c>
      <c r="B226" s="194" t="s">
        <v>406</v>
      </c>
      <c r="C226" s="194">
        <v>0</v>
      </c>
      <c r="D226" s="194">
        <v>0</v>
      </c>
      <c r="E226" s="194"/>
      <c r="F226" s="194"/>
    </row>
    <row r="227" ht="15" spans="1:6">
      <c r="A227" s="252" t="s">
        <v>407</v>
      </c>
      <c r="B227" s="194" t="s">
        <v>408</v>
      </c>
      <c r="C227" s="194">
        <v>11</v>
      </c>
      <c r="D227" s="194">
        <v>11</v>
      </c>
      <c r="E227" s="194"/>
      <c r="F227" s="194"/>
    </row>
    <row r="228" ht="15" spans="1:6">
      <c r="A228" s="252" t="s">
        <v>409</v>
      </c>
      <c r="B228" s="194" t="s">
        <v>410</v>
      </c>
      <c r="C228" s="194">
        <v>5</v>
      </c>
      <c r="D228" s="194">
        <v>5</v>
      </c>
      <c r="E228" s="194"/>
      <c r="F228" s="194"/>
    </row>
    <row r="229" ht="15" spans="1:6">
      <c r="A229" s="252" t="s">
        <v>411</v>
      </c>
      <c r="B229" s="194" t="s">
        <v>87</v>
      </c>
      <c r="C229" s="194">
        <v>0</v>
      </c>
      <c r="D229" s="194">
        <v>0</v>
      </c>
      <c r="E229" s="194"/>
      <c r="F229" s="194"/>
    </row>
    <row r="230" ht="15" spans="1:6">
      <c r="A230" s="252" t="s">
        <v>412</v>
      </c>
      <c r="B230" s="194" t="s">
        <v>413</v>
      </c>
      <c r="C230" s="194">
        <v>420</v>
      </c>
      <c r="D230" s="194">
        <v>420</v>
      </c>
      <c r="E230" s="194"/>
      <c r="F230" s="194"/>
    </row>
    <row r="231" ht="15" spans="1:6">
      <c r="A231" s="391" t="s">
        <v>414</v>
      </c>
      <c r="B231" s="194" t="s">
        <v>415</v>
      </c>
      <c r="C231" s="194">
        <v>1468</v>
      </c>
      <c r="D231" s="194">
        <v>1468</v>
      </c>
      <c r="E231" s="194"/>
      <c r="F231" s="194"/>
    </row>
    <row r="232" ht="15" spans="1:6">
      <c r="A232" s="391" t="s">
        <v>416</v>
      </c>
      <c r="B232" s="194" t="s">
        <v>69</v>
      </c>
      <c r="C232" s="194">
        <v>0</v>
      </c>
      <c r="D232" s="194">
        <v>0</v>
      </c>
      <c r="E232" s="194"/>
      <c r="F232" s="194"/>
    </row>
    <row r="233" ht="15" spans="1:6">
      <c r="A233" s="391" t="s">
        <v>417</v>
      </c>
      <c r="B233" s="194" t="s">
        <v>71</v>
      </c>
      <c r="C233" s="194">
        <v>0</v>
      </c>
      <c r="D233" s="194">
        <v>0</v>
      </c>
      <c r="E233" s="194"/>
      <c r="F233" s="194"/>
    </row>
    <row r="234" ht="15" spans="1:6">
      <c r="A234" s="391" t="s">
        <v>418</v>
      </c>
      <c r="B234" s="194" t="s">
        <v>73</v>
      </c>
      <c r="C234" s="194">
        <v>0</v>
      </c>
      <c r="D234" s="194">
        <v>0</v>
      </c>
      <c r="E234" s="194"/>
      <c r="F234" s="194"/>
    </row>
    <row r="235" ht="15" spans="1:6">
      <c r="A235" s="391" t="s">
        <v>419</v>
      </c>
      <c r="B235" s="194" t="s">
        <v>327</v>
      </c>
      <c r="C235" s="194">
        <v>1468</v>
      </c>
      <c r="D235" s="194">
        <v>1468</v>
      </c>
      <c r="E235" s="194"/>
      <c r="F235" s="194"/>
    </row>
    <row r="236" ht="15" spans="1:6">
      <c r="A236" s="391" t="s">
        <v>420</v>
      </c>
      <c r="B236" s="194" t="s">
        <v>87</v>
      </c>
      <c r="C236" s="194">
        <v>0</v>
      </c>
      <c r="D236" s="194">
        <v>0</v>
      </c>
      <c r="E236" s="194"/>
      <c r="F236" s="194"/>
    </row>
    <row r="237" ht="15" spans="1:6">
      <c r="A237" s="252"/>
      <c r="B237" s="194" t="s">
        <v>421</v>
      </c>
      <c r="C237" s="194">
        <v>0</v>
      </c>
      <c r="D237" s="194">
        <v>0</v>
      </c>
      <c r="E237" s="194"/>
      <c r="F237" s="194"/>
    </row>
    <row r="238" ht="15" spans="1:6">
      <c r="A238" s="391" t="s">
        <v>422</v>
      </c>
      <c r="B238" s="194" t="s">
        <v>423</v>
      </c>
      <c r="C238" s="194">
        <v>930</v>
      </c>
      <c r="D238" s="194">
        <v>930</v>
      </c>
      <c r="E238" s="194"/>
      <c r="F238" s="194"/>
    </row>
    <row r="239" ht="15" spans="1:6">
      <c r="A239" s="391" t="s">
        <v>424</v>
      </c>
      <c r="B239" s="194" t="s">
        <v>69</v>
      </c>
      <c r="C239" s="194">
        <v>930</v>
      </c>
      <c r="D239" s="194">
        <v>930</v>
      </c>
      <c r="E239" s="194"/>
      <c r="F239" s="194"/>
    </row>
    <row r="240" ht="15" spans="1:6">
      <c r="A240" s="391" t="s">
        <v>425</v>
      </c>
      <c r="B240" s="194" t="s">
        <v>71</v>
      </c>
      <c r="C240" s="194">
        <v>0</v>
      </c>
      <c r="D240" s="194">
        <v>0</v>
      </c>
      <c r="E240" s="194"/>
      <c r="F240" s="194"/>
    </row>
    <row r="241" ht="15" spans="1:6">
      <c r="A241" s="391" t="s">
        <v>426</v>
      </c>
      <c r="B241" s="194" t="s">
        <v>73</v>
      </c>
      <c r="C241" s="194">
        <v>0</v>
      </c>
      <c r="D241" s="194">
        <v>0</v>
      </c>
      <c r="E241" s="194"/>
      <c r="F241" s="194"/>
    </row>
    <row r="242" ht="15" spans="1:6">
      <c r="A242" s="391" t="s">
        <v>427</v>
      </c>
      <c r="B242" s="194" t="s">
        <v>428</v>
      </c>
      <c r="C242" s="194">
        <v>0</v>
      </c>
      <c r="D242" s="194">
        <v>0</v>
      </c>
      <c r="E242" s="194"/>
      <c r="F242" s="194"/>
    </row>
    <row r="243" ht="15" spans="1:6">
      <c r="A243" s="391" t="s">
        <v>429</v>
      </c>
      <c r="B243" s="194" t="s">
        <v>87</v>
      </c>
      <c r="C243" s="194">
        <v>0</v>
      </c>
      <c r="D243" s="194">
        <v>0</v>
      </c>
      <c r="E243" s="194"/>
      <c r="F243" s="194"/>
    </row>
    <row r="244" ht="15" spans="1:6">
      <c r="A244" s="252" t="s">
        <v>430</v>
      </c>
      <c r="B244" s="194" t="s">
        <v>431</v>
      </c>
      <c r="C244" s="194">
        <v>0</v>
      </c>
      <c r="D244" s="194">
        <v>0</v>
      </c>
      <c r="E244" s="194"/>
      <c r="F244" s="194"/>
    </row>
    <row r="245" ht="15" spans="1:6">
      <c r="A245" s="252" t="s">
        <v>432</v>
      </c>
      <c r="B245" s="194" t="s">
        <v>433</v>
      </c>
      <c r="C245" s="194">
        <v>0</v>
      </c>
      <c r="D245" s="194">
        <v>0</v>
      </c>
      <c r="E245" s="194"/>
      <c r="F245" s="194"/>
    </row>
    <row r="246" ht="15" spans="1:6">
      <c r="A246" s="252" t="s">
        <v>434</v>
      </c>
      <c r="B246" s="194" t="s">
        <v>69</v>
      </c>
      <c r="C246" s="194">
        <v>0</v>
      </c>
      <c r="D246" s="194">
        <v>0</v>
      </c>
      <c r="E246" s="194"/>
      <c r="F246" s="194"/>
    </row>
    <row r="247" ht="15" spans="1:6">
      <c r="A247" s="252" t="s">
        <v>435</v>
      </c>
      <c r="B247" s="194" t="s">
        <v>71</v>
      </c>
      <c r="C247" s="194">
        <v>0</v>
      </c>
      <c r="D247" s="194">
        <v>0</v>
      </c>
      <c r="E247" s="194"/>
      <c r="F247" s="194"/>
    </row>
    <row r="248" ht="15" spans="1:6">
      <c r="A248" s="252" t="s">
        <v>436</v>
      </c>
      <c r="B248" s="194" t="s">
        <v>73</v>
      </c>
      <c r="C248" s="194">
        <v>0</v>
      </c>
      <c r="D248" s="194">
        <v>0</v>
      </c>
      <c r="E248" s="194"/>
      <c r="F248" s="194"/>
    </row>
    <row r="249" ht="15" spans="1:6">
      <c r="A249" s="252" t="s">
        <v>437</v>
      </c>
      <c r="B249" s="194" t="s">
        <v>87</v>
      </c>
      <c r="C249" s="194">
        <v>0</v>
      </c>
      <c r="D249" s="194">
        <v>0</v>
      </c>
      <c r="E249" s="194"/>
      <c r="F249" s="194"/>
    </row>
    <row r="250" ht="15" spans="1:6">
      <c r="A250" s="252" t="s">
        <v>438</v>
      </c>
      <c r="B250" s="194" t="s">
        <v>439</v>
      </c>
      <c r="C250" s="194">
        <v>0</v>
      </c>
      <c r="D250" s="194">
        <v>0</v>
      </c>
      <c r="E250" s="194"/>
      <c r="F250" s="194"/>
    </row>
    <row r="251" ht="15" spans="1:6">
      <c r="A251" s="252" t="s">
        <v>440</v>
      </c>
      <c r="B251" s="194" t="s">
        <v>441</v>
      </c>
      <c r="C251" s="194">
        <v>5300</v>
      </c>
      <c r="D251" s="194">
        <v>5300</v>
      </c>
      <c r="E251" s="194"/>
      <c r="F251" s="194"/>
    </row>
    <row r="252" ht="15" spans="1:6">
      <c r="A252" s="252" t="s">
        <v>442</v>
      </c>
      <c r="B252" s="194" t="s">
        <v>443</v>
      </c>
      <c r="C252" s="194">
        <v>0</v>
      </c>
      <c r="D252" s="194">
        <v>0</v>
      </c>
      <c r="E252" s="194"/>
      <c r="F252" s="194"/>
    </row>
    <row r="253" ht="15" spans="1:6">
      <c r="A253" s="252" t="s">
        <v>444</v>
      </c>
      <c r="B253" s="194" t="s">
        <v>445</v>
      </c>
      <c r="C253" s="194">
        <v>5300</v>
      </c>
      <c r="D253" s="194">
        <v>5300</v>
      </c>
      <c r="E253" s="194"/>
      <c r="F253" s="194"/>
    </row>
    <row r="254" ht="15" spans="1:6">
      <c r="A254" s="252" t="s">
        <v>446</v>
      </c>
      <c r="B254" s="194" t="s">
        <v>447</v>
      </c>
      <c r="C254" s="194">
        <v>0</v>
      </c>
      <c r="D254" s="194">
        <v>0</v>
      </c>
      <c r="E254" s="194"/>
      <c r="F254" s="194"/>
    </row>
    <row r="255" ht="15" spans="1:6">
      <c r="A255" s="252" t="s">
        <v>448</v>
      </c>
      <c r="B255" s="194" t="s">
        <v>449</v>
      </c>
      <c r="C255" s="194">
        <v>0</v>
      </c>
      <c r="D255" s="194">
        <v>0</v>
      </c>
      <c r="E255" s="194"/>
      <c r="F255" s="194"/>
    </row>
    <row r="256" ht="15" spans="1:6">
      <c r="A256" s="252" t="s">
        <v>450</v>
      </c>
      <c r="B256" s="194" t="s">
        <v>69</v>
      </c>
      <c r="C256" s="194">
        <v>0</v>
      </c>
      <c r="D256" s="194">
        <v>0</v>
      </c>
      <c r="E256" s="194"/>
      <c r="F256" s="194"/>
    </row>
    <row r="257" ht="15" spans="1:6">
      <c r="A257" s="252" t="s">
        <v>451</v>
      </c>
      <c r="B257" s="194" t="s">
        <v>71</v>
      </c>
      <c r="C257" s="194">
        <v>0</v>
      </c>
      <c r="D257" s="194">
        <v>0</v>
      </c>
      <c r="E257" s="194"/>
      <c r="F257" s="194"/>
    </row>
    <row r="258" ht="15" spans="1:6">
      <c r="A258" s="252" t="s">
        <v>452</v>
      </c>
      <c r="B258" s="194" t="s">
        <v>73</v>
      </c>
      <c r="C258" s="194">
        <v>0</v>
      </c>
      <c r="D258" s="194">
        <v>0</v>
      </c>
      <c r="E258" s="194"/>
      <c r="F258" s="194"/>
    </row>
    <row r="259" ht="15" spans="1:6">
      <c r="A259" s="252" t="s">
        <v>453</v>
      </c>
      <c r="B259" s="194" t="s">
        <v>327</v>
      </c>
      <c r="C259" s="194">
        <v>0</v>
      </c>
      <c r="D259" s="194">
        <v>0</v>
      </c>
      <c r="E259" s="194"/>
      <c r="F259" s="194"/>
    </row>
    <row r="260" ht="15" spans="1:6">
      <c r="A260" s="252" t="s">
        <v>454</v>
      </c>
      <c r="B260" s="194" t="s">
        <v>87</v>
      </c>
      <c r="C260" s="194">
        <v>0</v>
      </c>
      <c r="D260" s="194">
        <v>0</v>
      </c>
      <c r="E260" s="194"/>
      <c r="F260" s="194"/>
    </row>
    <row r="261" ht="15" spans="1:6">
      <c r="A261" s="252" t="s">
        <v>455</v>
      </c>
      <c r="B261" s="194" t="s">
        <v>456</v>
      </c>
      <c r="C261" s="194">
        <v>0</v>
      </c>
      <c r="D261" s="194">
        <v>0</v>
      </c>
      <c r="E261" s="194"/>
      <c r="F261" s="194"/>
    </row>
    <row r="262" ht="15" spans="1:6">
      <c r="A262" s="252" t="s">
        <v>457</v>
      </c>
      <c r="B262" s="194" t="s">
        <v>458</v>
      </c>
      <c r="C262" s="194">
        <v>0</v>
      </c>
      <c r="D262" s="194">
        <v>0</v>
      </c>
      <c r="E262" s="194"/>
      <c r="F262" s="194"/>
    </row>
    <row r="263" ht="15" spans="1:6">
      <c r="A263" s="252" t="s">
        <v>459</v>
      </c>
      <c r="B263" s="194" t="s">
        <v>460</v>
      </c>
      <c r="C263" s="194">
        <v>0</v>
      </c>
      <c r="D263" s="194">
        <v>0</v>
      </c>
      <c r="E263" s="194"/>
      <c r="F263" s="194"/>
    </row>
    <row r="264" ht="15" spans="1:6">
      <c r="A264" s="252" t="s">
        <v>461</v>
      </c>
      <c r="B264" s="194" t="s">
        <v>462</v>
      </c>
      <c r="C264" s="194">
        <v>0</v>
      </c>
      <c r="D264" s="194">
        <v>0</v>
      </c>
      <c r="E264" s="194"/>
      <c r="F264" s="194"/>
    </row>
    <row r="265" ht="15" spans="1:6">
      <c r="A265" s="252" t="s">
        <v>463</v>
      </c>
      <c r="B265" s="194" t="s">
        <v>464</v>
      </c>
      <c r="C265" s="194">
        <v>0</v>
      </c>
      <c r="D265" s="194">
        <v>0</v>
      </c>
      <c r="E265" s="194"/>
      <c r="F265" s="194"/>
    </row>
    <row r="266" ht="15" spans="1:6">
      <c r="A266" s="252" t="s">
        <v>465</v>
      </c>
      <c r="B266" s="194" t="s">
        <v>466</v>
      </c>
      <c r="C266" s="194">
        <v>0</v>
      </c>
      <c r="D266" s="194">
        <v>0</v>
      </c>
      <c r="E266" s="194"/>
      <c r="F266" s="194"/>
    </row>
    <row r="267" ht="15" spans="1:6">
      <c r="A267" s="252" t="s">
        <v>467</v>
      </c>
      <c r="B267" s="194" t="s">
        <v>468</v>
      </c>
      <c r="C267" s="194">
        <v>0</v>
      </c>
      <c r="D267" s="194">
        <v>0</v>
      </c>
      <c r="E267" s="194"/>
      <c r="F267" s="194"/>
    </row>
    <row r="268" ht="15" spans="1:6">
      <c r="A268" s="252" t="s">
        <v>469</v>
      </c>
      <c r="B268" s="194" t="s">
        <v>470</v>
      </c>
      <c r="C268" s="194">
        <v>0</v>
      </c>
      <c r="D268" s="194">
        <v>0</v>
      </c>
      <c r="E268" s="194"/>
      <c r="F268" s="194"/>
    </row>
    <row r="269" ht="15" spans="1:6">
      <c r="A269" s="252" t="s">
        <v>471</v>
      </c>
      <c r="B269" s="194" t="s">
        <v>472</v>
      </c>
      <c r="C269" s="194">
        <v>0</v>
      </c>
      <c r="D269" s="194">
        <v>0</v>
      </c>
      <c r="E269" s="194"/>
      <c r="F269" s="194"/>
    </row>
    <row r="270" ht="15" spans="1:6">
      <c r="A270" s="252" t="s">
        <v>473</v>
      </c>
      <c r="B270" s="194" t="s">
        <v>474</v>
      </c>
      <c r="C270" s="194">
        <v>0</v>
      </c>
      <c r="D270" s="194">
        <v>0</v>
      </c>
      <c r="E270" s="194"/>
      <c r="F270" s="194"/>
    </row>
    <row r="271" ht="15" spans="1:6">
      <c r="A271" s="252" t="s">
        <v>475</v>
      </c>
      <c r="B271" s="194" t="s">
        <v>476</v>
      </c>
      <c r="C271" s="194">
        <v>0</v>
      </c>
      <c r="D271" s="194">
        <v>0</v>
      </c>
      <c r="E271" s="194"/>
      <c r="F271" s="194"/>
    </row>
    <row r="272" ht="15" spans="1:6">
      <c r="A272" s="252" t="s">
        <v>477</v>
      </c>
      <c r="B272" s="194" t="s">
        <v>478</v>
      </c>
      <c r="C272" s="194">
        <v>0</v>
      </c>
      <c r="D272" s="194">
        <v>0</v>
      </c>
      <c r="E272" s="194"/>
      <c r="F272" s="194"/>
    </row>
    <row r="273" ht="15" spans="1:6">
      <c r="A273" s="250" t="s">
        <v>479</v>
      </c>
      <c r="B273" s="194" t="s">
        <v>480</v>
      </c>
      <c r="C273" s="194">
        <v>0</v>
      </c>
      <c r="D273" s="194">
        <v>0</v>
      </c>
      <c r="E273" s="194"/>
      <c r="F273" s="194"/>
    </row>
    <row r="274" ht="15" spans="1:6">
      <c r="A274" s="252" t="s">
        <v>481</v>
      </c>
      <c r="B274" s="194" t="s">
        <v>482</v>
      </c>
      <c r="C274" s="194">
        <v>0</v>
      </c>
      <c r="D274" s="194">
        <v>0</v>
      </c>
      <c r="E274" s="194"/>
      <c r="F274" s="194"/>
    </row>
    <row r="275" ht="15" spans="1:6">
      <c r="A275" s="252" t="s">
        <v>483</v>
      </c>
      <c r="B275" s="194" t="s">
        <v>484</v>
      </c>
      <c r="C275" s="194">
        <v>0</v>
      </c>
      <c r="D275" s="194">
        <v>0</v>
      </c>
      <c r="E275" s="194"/>
      <c r="F275" s="194"/>
    </row>
    <row r="276" ht="15" spans="1:6">
      <c r="A276" s="252" t="s">
        <v>485</v>
      </c>
      <c r="B276" s="194" t="s">
        <v>486</v>
      </c>
      <c r="C276" s="194">
        <v>0</v>
      </c>
      <c r="D276" s="194">
        <v>0</v>
      </c>
      <c r="E276" s="194"/>
      <c r="F276" s="194"/>
    </row>
    <row r="277" ht="15" spans="1:6">
      <c r="A277" s="252" t="s">
        <v>487</v>
      </c>
      <c r="B277" s="194" t="s">
        <v>488</v>
      </c>
      <c r="C277" s="194">
        <v>0</v>
      </c>
      <c r="D277" s="194">
        <v>0</v>
      </c>
      <c r="E277" s="194"/>
      <c r="F277" s="194"/>
    </row>
    <row r="278" ht="15" spans="1:6">
      <c r="A278" s="252" t="s">
        <v>489</v>
      </c>
      <c r="B278" s="194" t="s">
        <v>490</v>
      </c>
      <c r="C278" s="194">
        <v>0</v>
      </c>
      <c r="D278" s="194">
        <v>0</v>
      </c>
      <c r="E278" s="194"/>
      <c r="F278" s="194"/>
    </row>
    <row r="279" ht="15" spans="1:6">
      <c r="A279" s="252" t="s">
        <v>491</v>
      </c>
      <c r="B279" s="194" t="s">
        <v>492</v>
      </c>
      <c r="C279" s="194">
        <v>0</v>
      </c>
      <c r="D279" s="194">
        <v>0</v>
      </c>
      <c r="E279" s="194"/>
      <c r="F279" s="194"/>
    </row>
    <row r="280" ht="15" spans="1:6">
      <c r="A280" s="252" t="s">
        <v>493</v>
      </c>
      <c r="B280" s="194" t="s">
        <v>494</v>
      </c>
      <c r="C280" s="194">
        <v>0</v>
      </c>
      <c r="D280" s="194">
        <v>0</v>
      </c>
      <c r="E280" s="194"/>
      <c r="F280" s="194"/>
    </row>
    <row r="281" ht="15" spans="1:6">
      <c r="A281" s="252" t="s">
        <v>495</v>
      </c>
      <c r="B281" s="194" t="s">
        <v>496</v>
      </c>
      <c r="C281" s="194">
        <v>0</v>
      </c>
      <c r="D281" s="194">
        <v>0</v>
      </c>
      <c r="E281" s="194"/>
      <c r="F281" s="194"/>
    </row>
    <row r="282" ht="15" spans="1:6">
      <c r="A282" s="252" t="s">
        <v>497</v>
      </c>
      <c r="B282" s="194" t="s">
        <v>498</v>
      </c>
      <c r="C282" s="194">
        <v>0</v>
      </c>
      <c r="D282" s="194">
        <v>0</v>
      </c>
      <c r="E282" s="194"/>
      <c r="F282" s="194"/>
    </row>
    <row r="283" ht="15" spans="1:6">
      <c r="A283" s="252" t="s">
        <v>499</v>
      </c>
      <c r="B283" s="194" t="s">
        <v>500</v>
      </c>
      <c r="C283" s="194">
        <v>0</v>
      </c>
      <c r="D283" s="194">
        <v>0</v>
      </c>
      <c r="E283" s="194"/>
      <c r="F283" s="194"/>
    </row>
    <row r="284" ht="15" spans="1:6">
      <c r="A284" s="252" t="s">
        <v>501</v>
      </c>
      <c r="B284" s="194" t="s">
        <v>502</v>
      </c>
      <c r="C284" s="194">
        <v>0</v>
      </c>
      <c r="D284" s="194">
        <v>0</v>
      </c>
      <c r="E284" s="194"/>
      <c r="F284" s="194"/>
    </row>
    <row r="285" ht="15" spans="1:6">
      <c r="A285" s="252" t="s">
        <v>503</v>
      </c>
      <c r="B285" s="194" t="s">
        <v>504</v>
      </c>
      <c r="C285" s="194">
        <v>0</v>
      </c>
      <c r="D285" s="194">
        <v>0</v>
      </c>
      <c r="E285" s="194"/>
      <c r="F285" s="194"/>
    </row>
    <row r="286" ht="15" spans="1:6">
      <c r="A286" s="252" t="s">
        <v>505</v>
      </c>
      <c r="B286" s="194" t="s">
        <v>506</v>
      </c>
      <c r="C286" s="194">
        <v>0</v>
      </c>
      <c r="D286" s="194">
        <v>0</v>
      </c>
      <c r="E286" s="194"/>
      <c r="F286" s="194"/>
    </row>
    <row r="287" ht="15" spans="1:6">
      <c r="A287" s="252" t="s">
        <v>507</v>
      </c>
      <c r="B287" s="194" t="s">
        <v>69</v>
      </c>
      <c r="C287" s="194">
        <v>0</v>
      </c>
      <c r="D287" s="194">
        <v>0</v>
      </c>
      <c r="E287" s="194"/>
      <c r="F287" s="194"/>
    </row>
    <row r="288" ht="15" spans="1:6">
      <c r="A288" s="252" t="s">
        <v>508</v>
      </c>
      <c r="B288" s="194" t="s">
        <v>71</v>
      </c>
      <c r="C288" s="194">
        <v>0</v>
      </c>
      <c r="D288" s="194">
        <v>0</v>
      </c>
      <c r="E288" s="194"/>
      <c r="F288" s="194"/>
    </row>
    <row r="289" ht="15" spans="1:6">
      <c r="A289" s="252" t="s">
        <v>509</v>
      </c>
      <c r="B289" s="194" t="s">
        <v>73</v>
      </c>
      <c r="C289" s="194">
        <v>0</v>
      </c>
      <c r="D289" s="194">
        <v>0</v>
      </c>
      <c r="E289" s="194"/>
      <c r="F289" s="194"/>
    </row>
    <row r="290" ht="15" spans="1:6">
      <c r="A290" s="252" t="s">
        <v>510</v>
      </c>
      <c r="B290" s="194" t="s">
        <v>87</v>
      </c>
      <c r="C290" s="194">
        <v>0</v>
      </c>
      <c r="D290" s="194">
        <v>0</v>
      </c>
      <c r="E290" s="194"/>
      <c r="F290" s="194"/>
    </row>
    <row r="291" ht="15" spans="1:6">
      <c r="A291" s="252" t="s">
        <v>511</v>
      </c>
      <c r="B291" s="194" t="s">
        <v>512</v>
      </c>
      <c r="C291" s="194">
        <v>0</v>
      </c>
      <c r="D291" s="194">
        <v>0</v>
      </c>
      <c r="E291" s="194"/>
      <c r="F291" s="194"/>
    </row>
    <row r="292" ht="15" spans="1:6">
      <c r="A292" s="252" t="s">
        <v>513</v>
      </c>
      <c r="B292" s="194" t="s">
        <v>514</v>
      </c>
      <c r="C292" s="194">
        <v>0</v>
      </c>
      <c r="D292" s="194">
        <v>0</v>
      </c>
      <c r="E292" s="194"/>
      <c r="F292" s="194"/>
    </row>
    <row r="293" ht="15" spans="1:6">
      <c r="A293" s="252" t="s">
        <v>515</v>
      </c>
      <c r="B293" s="194" t="s">
        <v>516</v>
      </c>
      <c r="C293" s="194">
        <v>0</v>
      </c>
      <c r="D293" s="194">
        <v>0</v>
      </c>
      <c r="E293" s="194"/>
      <c r="F293" s="194"/>
    </row>
    <row r="294" ht="15" spans="1:6">
      <c r="A294" s="252" t="s">
        <v>517</v>
      </c>
      <c r="B294" s="194" t="s">
        <v>518</v>
      </c>
      <c r="C294" s="194">
        <v>648</v>
      </c>
      <c r="D294" s="194">
        <v>648</v>
      </c>
      <c r="E294" s="194"/>
      <c r="F294" s="194"/>
    </row>
    <row r="295" ht="15" spans="1:6">
      <c r="A295" s="252" t="s">
        <v>519</v>
      </c>
      <c r="B295" s="194" t="s">
        <v>520</v>
      </c>
      <c r="C295" s="194">
        <v>0</v>
      </c>
      <c r="D295" s="194">
        <v>0</v>
      </c>
      <c r="E295" s="194"/>
      <c r="F295" s="194"/>
    </row>
    <row r="296" ht="15" spans="1:6">
      <c r="A296" s="252" t="s">
        <v>521</v>
      </c>
      <c r="B296" s="194" t="s">
        <v>522</v>
      </c>
      <c r="C296" s="194">
        <v>0</v>
      </c>
      <c r="D296" s="194">
        <v>0</v>
      </c>
      <c r="E296" s="194"/>
      <c r="F296" s="194"/>
    </row>
    <row r="297" ht="15" spans="1:6">
      <c r="A297" s="252" t="s">
        <v>523</v>
      </c>
      <c r="B297" s="194" t="s">
        <v>524</v>
      </c>
      <c r="C297" s="194">
        <v>0</v>
      </c>
      <c r="D297" s="194">
        <v>0</v>
      </c>
      <c r="E297" s="194"/>
      <c r="F297" s="194"/>
    </row>
    <row r="298" ht="15" spans="1:6">
      <c r="A298" s="252" t="s">
        <v>525</v>
      </c>
      <c r="B298" s="194" t="s">
        <v>526</v>
      </c>
      <c r="C298" s="194">
        <v>0</v>
      </c>
      <c r="D298" s="194">
        <v>0</v>
      </c>
      <c r="E298" s="194"/>
      <c r="F298" s="194"/>
    </row>
    <row r="299" ht="15" spans="1:6">
      <c r="A299" s="252" t="s">
        <v>527</v>
      </c>
      <c r="B299" s="194" t="s">
        <v>528</v>
      </c>
      <c r="C299" s="194">
        <v>0</v>
      </c>
      <c r="D299" s="194">
        <v>0</v>
      </c>
      <c r="E299" s="194"/>
      <c r="F299" s="194"/>
    </row>
    <row r="300" ht="15" spans="1:6">
      <c r="A300" s="252" t="s">
        <v>529</v>
      </c>
      <c r="B300" s="194" t="s">
        <v>530</v>
      </c>
      <c r="C300" s="194">
        <v>0</v>
      </c>
      <c r="D300" s="194">
        <v>0</v>
      </c>
      <c r="E300" s="194"/>
      <c r="F300" s="194"/>
    </row>
    <row r="301" ht="15" spans="1:6">
      <c r="A301" s="252" t="s">
        <v>531</v>
      </c>
      <c r="B301" s="194" t="s">
        <v>532</v>
      </c>
      <c r="C301" s="194">
        <v>0</v>
      </c>
      <c r="D301" s="194">
        <v>0</v>
      </c>
      <c r="E301" s="194"/>
      <c r="F301" s="194"/>
    </row>
    <row r="302" ht="15" spans="1:6">
      <c r="A302" s="252" t="s">
        <v>533</v>
      </c>
      <c r="B302" s="194" t="s">
        <v>534</v>
      </c>
      <c r="C302" s="194">
        <v>0</v>
      </c>
      <c r="D302" s="194">
        <v>0</v>
      </c>
      <c r="E302" s="194"/>
      <c r="F302" s="194"/>
    </row>
    <row r="303" ht="15" spans="1:6">
      <c r="A303" s="252" t="s">
        <v>535</v>
      </c>
      <c r="B303" s="194" t="s">
        <v>536</v>
      </c>
      <c r="C303" s="194">
        <v>648</v>
      </c>
      <c r="D303" s="194">
        <v>648</v>
      </c>
      <c r="E303" s="194"/>
      <c r="F303" s="194"/>
    </row>
    <row r="304" ht="15" spans="1:6">
      <c r="A304" s="252" t="s">
        <v>537</v>
      </c>
      <c r="B304" s="194" t="s">
        <v>538</v>
      </c>
      <c r="C304" s="194">
        <v>88</v>
      </c>
      <c r="D304" s="194">
        <v>88</v>
      </c>
      <c r="E304" s="194"/>
      <c r="F304" s="194"/>
    </row>
    <row r="305" ht="15" spans="1:6">
      <c r="A305" s="252" t="s">
        <v>539</v>
      </c>
      <c r="B305" s="194" t="s">
        <v>540</v>
      </c>
      <c r="C305" s="194">
        <v>0</v>
      </c>
      <c r="D305" s="194">
        <v>0</v>
      </c>
      <c r="E305" s="194"/>
      <c r="F305" s="194"/>
    </row>
    <row r="306" ht="15" spans="1:6">
      <c r="A306" s="252" t="s">
        <v>541</v>
      </c>
      <c r="B306" s="194" t="s">
        <v>542</v>
      </c>
      <c r="C306" s="194">
        <v>320</v>
      </c>
      <c r="D306" s="194">
        <v>320</v>
      </c>
      <c r="E306" s="194"/>
      <c r="F306" s="194"/>
    </row>
    <row r="307" ht="15" spans="1:6">
      <c r="A307" s="252" t="s">
        <v>543</v>
      </c>
      <c r="B307" s="194" t="s">
        <v>544</v>
      </c>
      <c r="C307" s="194">
        <v>0</v>
      </c>
      <c r="D307" s="194">
        <v>0</v>
      </c>
      <c r="E307" s="194"/>
      <c r="F307" s="194"/>
    </row>
    <row r="308" ht="15" spans="1:6">
      <c r="A308" s="252" t="s">
        <v>545</v>
      </c>
      <c r="B308" s="194" t="s">
        <v>546</v>
      </c>
      <c r="C308" s="194">
        <v>60</v>
      </c>
      <c r="D308" s="194">
        <v>60</v>
      </c>
      <c r="E308" s="194"/>
      <c r="F308" s="194"/>
    </row>
    <row r="309" ht="15" spans="1:6">
      <c r="A309" s="252" t="s">
        <v>547</v>
      </c>
      <c r="B309" s="194" t="s">
        <v>548</v>
      </c>
      <c r="C309" s="194">
        <v>0</v>
      </c>
      <c r="D309" s="194">
        <v>0</v>
      </c>
      <c r="E309" s="194"/>
      <c r="F309" s="194"/>
    </row>
    <row r="310" ht="15" spans="1:6">
      <c r="A310" s="252" t="s">
        <v>549</v>
      </c>
      <c r="B310" s="194" t="s">
        <v>550</v>
      </c>
      <c r="C310" s="194">
        <v>180</v>
      </c>
      <c r="D310" s="194">
        <v>180</v>
      </c>
      <c r="E310" s="194"/>
      <c r="F310" s="194"/>
    </row>
    <row r="311" ht="15" spans="1:6">
      <c r="A311" s="252" t="s">
        <v>551</v>
      </c>
      <c r="B311" s="194" t="s">
        <v>552</v>
      </c>
      <c r="C311" s="194">
        <v>0</v>
      </c>
      <c r="D311" s="194">
        <v>0</v>
      </c>
      <c r="E311" s="194"/>
      <c r="F311" s="194"/>
    </row>
    <row r="312" ht="15" spans="1:6">
      <c r="A312" s="252" t="s">
        <v>553</v>
      </c>
      <c r="B312" s="194" t="s">
        <v>554</v>
      </c>
      <c r="C312" s="194">
        <v>0</v>
      </c>
      <c r="D312" s="194">
        <v>0</v>
      </c>
      <c r="E312" s="194"/>
      <c r="F312" s="194"/>
    </row>
    <row r="313" ht="15" spans="1:6">
      <c r="A313" s="252" t="s">
        <v>555</v>
      </c>
      <c r="B313" s="194" t="s">
        <v>556</v>
      </c>
      <c r="C313" s="194">
        <v>21540</v>
      </c>
      <c r="D313" s="194">
        <v>21540</v>
      </c>
      <c r="E313" s="194"/>
      <c r="F313" s="194"/>
    </row>
    <row r="314" ht="15" spans="1:6">
      <c r="A314" s="252" t="s">
        <v>557</v>
      </c>
      <c r="B314" s="194" t="s">
        <v>558</v>
      </c>
      <c r="C314" s="194">
        <v>55</v>
      </c>
      <c r="D314" s="194">
        <v>55</v>
      </c>
      <c r="E314" s="194"/>
      <c r="F314" s="194"/>
    </row>
    <row r="315" ht="15" spans="1:6">
      <c r="A315" s="252" t="s">
        <v>559</v>
      </c>
      <c r="B315" s="194" t="s">
        <v>560</v>
      </c>
      <c r="C315" s="194">
        <v>55</v>
      </c>
      <c r="D315" s="194">
        <v>55</v>
      </c>
      <c r="E315" s="194"/>
      <c r="F315" s="194"/>
    </row>
    <row r="316" ht="15" spans="1:6">
      <c r="A316" s="252" t="s">
        <v>561</v>
      </c>
      <c r="B316" s="194" t="s">
        <v>562</v>
      </c>
      <c r="C316" s="194">
        <v>0</v>
      </c>
      <c r="D316" s="194">
        <v>0</v>
      </c>
      <c r="E316" s="194"/>
      <c r="F316" s="194"/>
    </row>
    <row r="317" ht="15" spans="1:6">
      <c r="A317" s="252" t="s">
        <v>563</v>
      </c>
      <c r="B317" s="194" t="s">
        <v>564</v>
      </c>
      <c r="C317" s="194">
        <v>19774</v>
      </c>
      <c r="D317" s="194">
        <v>19774</v>
      </c>
      <c r="E317" s="194"/>
      <c r="F317" s="194"/>
    </row>
    <row r="318" ht="15" spans="1:6">
      <c r="A318" s="252" t="s">
        <v>565</v>
      </c>
      <c r="B318" s="194" t="s">
        <v>69</v>
      </c>
      <c r="C318" s="194">
        <v>13100</v>
      </c>
      <c r="D318" s="194">
        <v>13100</v>
      </c>
      <c r="E318" s="194"/>
      <c r="F318" s="194"/>
    </row>
    <row r="319" ht="15" spans="1:6">
      <c r="A319" s="252" t="s">
        <v>566</v>
      </c>
      <c r="B319" s="194" t="s">
        <v>71</v>
      </c>
      <c r="C319" s="194">
        <v>450</v>
      </c>
      <c r="D319" s="194">
        <v>450</v>
      </c>
      <c r="E319" s="194"/>
      <c r="F319" s="194"/>
    </row>
    <row r="320" ht="15" spans="1:6">
      <c r="A320" s="252" t="s">
        <v>567</v>
      </c>
      <c r="B320" s="194" t="s">
        <v>73</v>
      </c>
      <c r="C320" s="194">
        <v>0</v>
      </c>
      <c r="D320" s="194">
        <v>0</v>
      </c>
      <c r="E320" s="194"/>
      <c r="F320" s="194"/>
    </row>
    <row r="321" ht="15" spans="1:6">
      <c r="A321" s="252" t="s">
        <v>568</v>
      </c>
      <c r="B321" s="194" t="s">
        <v>168</v>
      </c>
      <c r="C321" s="194">
        <v>210</v>
      </c>
      <c r="D321" s="194">
        <v>210</v>
      </c>
      <c r="E321" s="194"/>
      <c r="F321" s="194"/>
    </row>
    <row r="322" ht="15" spans="1:6">
      <c r="A322" s="252" t="s">
        <v>569</v>
      </c>
      <c r="B322" s="194" t="s">
        <v>570</v>
      </c>
      <c r="C322" s="194">
        <v>3410</v>
      </c>
      <c r="D322" s="194">
        <v>3410</v>
      </c>
      <c r="E322" s="194"/>
      <c r="F322" s="194"/>
    </row>
    <row r="323" ht="15" spans="1:6">
      <c r="A323" s="252" t="s">
        <v>571</v>
      </c>
      <c r="B323" s="194" t="s">
        <v>572</v>
      </c>
      <c r="C323" s="194">
        <v>1250</v>
      </c>
      <c r="D323" s="194">
        <v>1250</v>
      </c>
      <c r="E323" s="194"/>
      <c r="F323" s="194"/>
    </row>
    <row r="324" ht="15" spans="1:6">
      <c r="A324" s="252" t="s">
        <v>573</v>
      </c>
      <c r="B324" s="194" t="s">
        <v>574</v>
      </c>
      <c r="C324" s="194">
        <v>4</v>
      </c>
      <c r="D324" s="194">
        <v>4</v>
      </c>
      <c r="E324" s="194"/>
      <c r="F324" s="194"/>
    </row>
    <row r="325" ht="15" spans="1:6">
      <c r="A325" s="252" t="s">
        <v>575</v>
      </c>
      <c r="B325" s="194" t="s">
        <v>576</v>
      </c>
      <c r="C325" s="194">
        <v>0</v>
      </c>
      <c r="D325" s="194">
        <v>0</v>
      </c>
      <c r="E325" s="194"/>
      <c r="F325" s="194"/>
    </row>
    <row r="326" ht="15" spans="1:6">
      <c r="A326" s="252" t="s">
        <v>577</v>
      </c>
      <c r="B326" s="194" t="s">
        <v>87</v>
      </c>
      <c r="C326" s="194">
        <v>0</v>
      </c>
      <c r="D326" s="194">
        <v>0</v>
      </c>
      <c r="E326" s="194"/>
      <c r="F326" s="194"/>
    </row>
    <row r="327" ht="15" spans="1:6">
      <c r="A327" s="252" t="s">
        <v>578</v>
      </c>
      <c r="B327" s="194" t="s">
        <v>579</v>
      </c>
      <c r="C327" s="194">
        <v>1350</v>
      </c>
      <c r="D327" s="194">
        <v>1350</v>
      </c>
      <c r="E327" s="194"/>
      <c r="F327" s="194"/>
    </row>
    <row r="328" ht="15" spans="1:6">
      <c r="A328" s="252" t="s">
        <v>580</v>
      </c>
      <c r="B328" s="194" t="s">
        <v>581</v>
      </c>
      <c r="C328" s="194">
        <v>3</v>
      </c>
      <c r="D328" s="194">
        <v>3</v>
      </c>
      <c r="E328" s="194"/>
      <c r="F328" s="194"/>
    </row>
    <row r="329" ht="15" spans="1:6">
      <c r="A329" s="252" t="s">
        <v>582</v>
      </c>
      <c r="B329" s="194" t="s">
        <v>69</v>
      </c>
      <c r="C329" s="194">
        <v>2</v>
      </c>
      <c r="D329" s="194">
        <v>2</v>
      </c>
      <c r="E329" s="194"/>
      <c r="F329" s="194"/>
    </row>
    <row r="330" ht="15" spans="1:6">
      <c r="A330" s="252" t="s">
        <v>583</v>
      </c>
      <c r="B330" s="194" t="s">
        <v>71</v>
      </c>
      <c r="C330" s="194">
        <v>1</v>
      </c>
      <c r="D330" s="194">
        <v>1</v>
      </c>
      <c r="E330" s="194"/>
      <c r="F330" s="194"/>
    </row>
    <row r="331" ht="15" spans="1:6">
      <c r="A331" s="252" t="s">
        <v>584</v>
      </c>
      <c r="B331" s="194" t="s">
        <v>73</v>
      </c>
      <c r="C331" s="194">
        <v>0</v>
      </c>
      <c r="D331" s="194">
        <v>0</v>
      </c>
      <c r="E331" s="194"/>
      <c r="F331" s="194"/>
    </row>
    <row r="332" ht="15" spans="1:6">
      <c r="A332" s="252" t="s">
        <v>585</v>
      </c>
      <c r="B332" s="194" t="s">
        <v>586</v>
      </c>
      <c r="C332" s="194">
        <v>0</v>
      </c>
      <c r="D332" s="194">
        <v>0</v>
      </c>
      <c r="E332" s="194"/>
      <c r="F332" s="194"/>
    </row>
    <row r="333" ht="15" spans="1:6">
      <c r="A333" s="252" t="s">
        <v>587</v>
      </c>
      <c r="B333" s="194" t="s">
        <v>87</v>
      </c>
      <c r="C333" s="194">
        <v>0</v>
      </c>
      <c r="D333" s="194">
        <v>0</v>
      </c>
      <c r="E333" s="194"/>
      <c r="F333" s="194"/>
    </row>
    <row r="334" ht="15" spans="1:6">
      <c r="A334" s="252" t="s">
        <v>588</v>
      </c>
      <c r="B334" s="194" t="s">
        <v>589</v>
      </c>
      <c r="C334" s="194">
        <v>0</v>
      </c>
      <c r="D334" s="194">
        <v>0</v>
      </c>
      <c r="E334" s="194"/>
      <c r="F334" s="194"/>
    </row>
    <row r="335" ht="15" spans="1:6">
      <c r="A335" s="252" t="s">
        <v>590</v>
      </c>
      <c r="B335" s="194" t="s">
        <v>591</v>
      </c>
      <c r="C335" s="194">
        <v>150</v>
      </c>
      <c r="D335" s="194">
        <v>150</v>
      </c>
      <c r="E335" s="194"/>
      <c r="F335" s="194"/>
    </row>
    <row r="336" ht="15" spans="1:6">
      <c r="A336" s="252" t="s">
        <v>592</v>
      </c>
      <c r="B336" s="194" t="s">
        <v>69</v>
      </c>
      <c r="C336" s="194">
        <v>70</v>
      </c>
      <c r="D336" s="194">
        <v>70</v>
      </c>
      <c r="E336" s="194"/>
      <c r="F336" s="194"/>
    </row>
    <row r="337" ht="15" spans="1:6">
      <c r="A337" s="252" t="s">
        <v>593</v>
      </c>
      <c r="B337" s="194" t="s">
        <v>71</v>
      </c>
      <c r="C337" s="194">
        <v>80</v>
      </c>
      <c r="D337" s="194">
        <v>80</v>
      </c>
      <c r="E337" s="194"/>
      <c r="F337" s="194"/>
    </row>
    <row r="338" ht="15" spans="1:6">
      <c r="A338" s="252" t="s">
        <v>594</v>
      </c>
      <c r="B338" s="194" t="s">
        <v>73</v>
      </c>
      <c r="C338" s="194">
        <v>0</v>
      </c>
      <c r="D338" s="194">
        <v>0</v>
      </c>
      <c r="E338" s="194"/>
      <c r="F338" s="194"/>
    </row>
    <row r="339" ht="15" spans="1:6">
      <c r="A339" s="252" t="s">
        <v>595</v>
      </c>
      <c r="B339" s="194" t="s">
        <v>596</v>
      </c>
      <c r="C339" s="194">
        <v>0</v>
      </c>
      <c r="D339" s="194">
        <v>0</v>
      </c>
      <c r="E339" s="194"/>
      <c r="F339" s="194"/>
    </row>
    <row r="340" ht="15" spans="1:6">
      <c r="A340" s="252" t="s">
        <v>597</v>
      </c>
      <c r="B340" s="194" t="s">
        <v>598</v>
      </c>
      <c r="C340" s="194">
        <v>0</v>
      </c>
      <c r="D340" s="194">
        <v>0</v>
      </c>
      <c r="E340" s="194"/>
      <c r="F340" s="194"/>
    </row>
    <row r="341" ht="15" spans="1:6">
      <c r="A341" s="252" t="s">
        <v>599</v>
      </c>
      <c r="B341" s="194" t="s">
        <v>87</v>
      </c>
      <c r="C341" s="194">
        <v>0</v>
      </c>
      <c r="D341" s="194">
        <v>0</v>
      </c>
      <c r="E341" s="194"/>
      <c r="F341" s="194"/>
    </row>
    <row r="342" ht="15" spans="1:6">
      <c r="A342" s="252" t="s">
        <v>600</v>
      </c>
      <c r="B342" s="194" t="s">
        <v>601</v>
      </c>
      <c r="C342" s="194">
        <v>0</v>
      </c>
      <c r="D342" s="194">
        <v>0</v>
      </c>
      <c r="E342" s="194"/>
      <c r="F342" s="194"/>
    </row>
    <row r="343" ht="15" spans="1:6">
      <c r="A343" s="252" t="s">
        <v>602</v>
      </c>
      <c r="B343" s="194" t="s">
        <v>603</v>
      </c>
      <c r="C343" s="194">
        <v>210</v>
      </c>
      <c r="D343" s="194">
        <v>210</v>
      </c>
      <c r="E343" s="194"/>
      <c r="F343" s="194"/>
    </row>
    <row r="344" ht="15" spans="1:6">
      <c r="A344" s="252" t="s">
        <v>604</v>
      </c>
      <c r="B344" s="194" t="s">
        <v>69</v>
      </c>
      <c r="C344" s="194">
        <v>210</v>
      </c>
      <c r="D344" s="194">
        <v>210</v>
      </c>
      <c r="E344" s="194"/>
      <c r="F344" s="194"/>
    </row>
    <row r="345" ht="15" spans="1:6">
      <c r="A345" s="252" t="s">
        <v>605</v>
      </c>
      <c r="B345" s="194" t="s">
        <v>71</v>
      </c>
      <c r="C345" s="194">
        <v>0</v>
      </c>
      <c r="D345" s="194">
        <v>0</v>
      </c>
      <c r="E345" s="194"/>
      <c r="F345" s="194"/>
    </row>
    <row r="346" ht="15" spans="1:6">
      <c r="A346" s="252" t="s">
        <v>606</v>
      </c>
      <c r="B346" s="194" t="s">
        <v>73</v>
      </c>
      <c r="C346" s="194">
        <v>0</v>
      </c>
      <c r="D346" s="194">
        <v>0</v>
      </c>
      <c r="E346" s="194"/>
      <c r="F346" s="194"/>
    </row>
    <row r="347" ht="15" spans="1:6">
      <c r="A347" s="252" t="s">
        <v>607</v>
      </c>
      <c r="B347" s="194" t="s">
        <v>608</v>
      </c>
      <c r="C347" s="194">
        <v>0</v>
      </c>
      <c r="D347" s="194">
        <v>0</v>
      </c>
      <c r="E347" s="194"/>
      <c r="F347" s="194"/>
    </row>
    <row r="348" ht="15" spans="1:6">
      <c r="A348" s="252" t="s">
        <v>609</v>
      </c>
      <c r="B348" s="194" t="s">
        <v>610</v>
      </c>
      <c r="C348" s="194">
        <v>0</v>
      </c>
      <c r="D348" s="194">
        <v>0</v>
      </c>
      <c r="E348" s="194"/>
      <c r="F348" s="194"/>
    </row>
    <row r="349" ht="15" spans="1:6">
      <c r="A349" s="252" t="s">
        <v>611</v>
      </c>
      <c r="B349" s="194" t="s">
        <v>612</v>
      </c>
      <c r="C349" s="194">
        <v>0</v>
      </c>
      <c r="D349" s="194">
        <v>0</v>
      </c>
      <c r="E349" s="194"/>
      <c r="F349" s="194"/>
    </row>
    <row r="350" ht="15" spans="1:6">
      <c r="A350" s="252" t="s">
        <v>613</v>
      </c>
      <c r="B350" s="194" t="s">
        <v>87</v>
      </c>
      <c r="C350" s="194">
        <v>0</v>
      </c>
      <c r="D350" s="194">
        <v>0</v>
      </c>
      <c r="E350" s="194"/>
      <c r="F350" s="194"/>
    </row>
    <row r="351" ht="15" spans="1:6">
      <c r="A351" s="252" t="s">
        <v>614</v>
      </c>
      <c r="B351" s="194" t="s">
        <v>615</v>
      </c>
      <c r="C351" s="194">
        <v>0</v>
      </c>
      <c r="D351" s="194">
        <v>0</v>
      </c>
      <c r="E351" s="194"/>
      <c r="F351" s="194"/>
    </row>
    <row r="352" ht="15" spans="1:6">
      <c r="A352" s="252" t="s">
        <v>616</v>
      </c>
      <c r="B352" s="194" t="s">
        <v>617</v>
      </c>
      <c r="C352" s="194">
        <v>1109</v>
      </c>
      <c r="D352" s="194">
        <v>1109</v>
      </c>
      <c r="E352" s="194"/>
      <c r="F352" s="194"/>
    </row>
    <row r="353" ht="15" spans="1:6">
      <c r="A353" s="252" t="s">
        <v>618</v>
      </c>
      <c r="B353" s="194" t="s">
        <v>69</v>
      </c>
      <c r="C353" s="194">
        <v>820</v>
      </c>
      <c r="D353" s="194">
        <v>820</v>
      </c>
      <c r="E353" s="194"/>
      <c r="F353" s="194"/>
    </row>
    <row r="354" ht="15" spans="1:6">
      <c r="A354" s="252" t="s">
        <v>619</v>
      </c>
      <c r="B354" s="194" t="s">
        <v>71</v>
      </c>
      <c r="C354" s="194">
        <v>18</v>
      </c>
      <c r="D354" s="194">
        <v>18</v>
      </c>
      <c r="E354" s="194"/>
      <c r="F354" s="194"/>
    </row>
    <row r="355" ht="15" spans="1:6">
      <c r="A355" s="252" t="s">
        <v>620</v>
      </c>
      <c r="B355" s="194" t="s">
        <v>73</v>
      </c>
      <c r="C355" s="194">
        <v>0</v>
      </c>
      <c r="D355" s="194">
        <v>0</v>
      </c>
      <c r="E355" s="194"/>
      <c r="F355" s="194"/>
    </row>
    <row r="356" ht="15" spans="1:6">
      <c r="A356" s="252" t="s">
        <v>621</v>
      </c>
      <c r="B356" s="194" t="s">
        <v>622</v>
      </c>
      <c r="C356" s="194">
        <v>160</v>
      </c>
      <c r="D356" s="194">
        <v>160</v>
      </c>
      <c r="E356" s="194"/>
      <c r="F356" s="194"/>
    </row>
    <row r="357" ht="15" spans="1:6">
      <c r="A357" s="252" t="s">
        <v>623</v>
      </c>
      <c r="B357" s="194" t="s">
        <v>624</v>
      </c>
      <c r="C357" s="194">
        <v>13</v>
      </c>
      <c r="D357" s="194">
        <v>13</v>
      </c>
      <c r="E357" s="194"/>
      <c r="F357" s="194"/>
    </row>
    <row r="358" ht="15" spans="1:6">
      <c r="A358" s="252" t="s">
        <v>625</v>
      </c>
      <c r="B358" s="194" t="s">
        <v>626</v>
      </c>
      <c r="C358" s="194">
        <v>0</v>
      </c>
      <c r="D358" s="194">
        <v>0</v>
      </c>
      <c r="E358" s="194"/>
      <c r="F358" s="194"/>
    </row>
    <row r="359" ht="15" spans="1:6">
      <c r="A359" s="252" t="s">
        <v>627</v>
      </c>
      <c r="B359" s="194" t="s">
        <v>628</v>
      </c>
      <c r="C359" s="194">
        <v>25</v>
      </c>
      <c r="D359" s="194">
        <v>25</v>
      </c>
      <c r="E359" s="194"/>
      <c r="F359" s="194"/>
    </row>
    <row r="360" ht="15" spans="1:6">
      <c r="A360" s="252" t="s">
        <v>629</v>
      </c>
      <c r="B360" s="194" t="s">
        <v>630</v>
      </c>
      <c r="C360" s="194">
        <v>0</v>
      </c>
      <c r="D360" s="194">
        <v>0</v>
      </c>
      <c r="E360" s="194"/>
      <c r="F360" s="194"/>
    </row>
    <row r="361" ht="15" spans="1:6">
      <c r="A361" s="252" t="s">
        <v>631</v>
      </c>
      <c r="B361" s="194" t="s">
        <v>632</v>
      </c>
      <c r="C361" s="194">
        <v>7</v>
      </c>
      <c r="D361" s="194">
        <v>7</v>
      </c>
      <c r="E361" s="194"/>
      <c r="F361" s="194"/>
    </row>
    <row r="362" ht="15" spans="1:6">
      <c r="A362" s="252" t="s">
        <v>633</v>
      </c>
      <c r="B362" s="194" t="s">
        <v>634</v>
      </c>
      <c r="C362" s="194">
        <v>0</v>
      </c>
      <c r="D362" s="194">
        <v>0</v>
      </c>
      <c r="E362" s="194"/>
      <c r="F362" s="194"/>
    </row>
    <row r="363" ht="15" spans="1:6">
      <c r="A363" s="252" t="s">
        <v>635</v>
      </c>
      <c r="B363" s="194" t="s">
        <v>168</v>
      </c>
      <c r="C363" s="194">
        <v>0</v>
      </c>
      <c r="D363" s="194">
        <v>0</v>
      </c>
      <c r="E363" s="194"/>
      <c r="F363" s="194"/>
    </row>
    <row r="364" ht="15" spans="1:6">
      <c r="A364" s="252" t="s">
        <v>636</v>
      </c>
      <c r="B364" s="194" t="s">
        <v>87</v>
      </c>
      <c r="C364" s="194">
        <v>0</v>
      </c>
      <c r="D364" s="194">
        <v>0</v>
      </c>
      <c r="E364" s="194"/>
      <c r="F364" s="194"/>
    </row>
    <row r="365" ht="15" spans="1:6">
      <c r="A365" s="252" t="s">
        <v>637</v>
      </c>
      <c r="B365" s="194" t="s">
        <v>638</v>
      </c>
      <c r="C365" s="194">
        <v>66</v>
      </c>
      <c r="D365" s="194">
        <v>66</v>
      </c>
      <c r="E365" s="194"/>
      <c r="F365" s="194"/>
    </row>
    <row r="366" ht="15" spans="1:6">
      <c r="A366" s="252" t="s">
        <v>639</v>
      </c>
      <c r="B366" s="194" t="s">
        <v>640</v>
      </c>
      <c r="C366" s="194">
        <v>0</v>
      </c>
      <c r="D366" s="194">
        <v>0</v>
      </c>
      <c r="E366" s="194"/>
      <c r="F366" s="194"/>
    </row>
    <row r="367" ht="15" spans="1:6">
      <c r="A367" s="252" t="s">
        <v>641</v>
      </c>
      <c r="B367" s="194" t="s">
        <v>69</v>
      </c>
      <c r="C367" s="194">
        <v>0</v>
      </c>
      <c r="D367" s="194">
        <v>0</v>
      </c>
      <c r="E367" s="194"/>
      <c r="F367" s="194"/>
    </row>
    <row r="368" ht="15" spans="1:6">
      <c r="A368" s="252" t="s">
        <v>642</v>
      </c>
      <c r="B368" s="194" t="s">
        <v>71</v>
      </c>
      <c r="C368" s="194">
        <v>0</v>
      </c>
      <c r="D368" s="194">
        <v>0</v>
      </c>
      <c r="E368" s="194"/>
      <c r="F368" s="194"/>
    </row>
    <row r="369" ht="15" spans="1:6">
      <c r="A369" s="252" t="s">
        <v>643</v>
      </c>
      <c r="B369" s="194" t="s">
        <v>73</v>
      </c>
      <c r="C369" s="194">
        <v>0</v>
      </c>
      <c r="D369" s="194">
        <v>0</v>
      </c>
      <c r="E369" s="194"/>
      <c r="F369" s="194"/>
    </row>
    <row r="370" ht="15" spans="1:6">
      <c r="A370" s="252" t="s">
        <v>644</v>
      </c>
      <c r="B370" s="194" t="s">
        <v>645</v>
      </c>
      <c r="C370" s="194">
        <v>0</v>
      </c>
      <c r="D370" s="194">
        <v>0</v>
      </c>
      <c r="E370" s="194"/>
      <c r="F370" s="194"/>
    </row>
    <row r="371" ht="15" spans="1:6">
      <c r="A371" s="252" t="s">
        <v>646</v>
      </c>
      <c r="B371" s="194" t="s">
        <v>647</v>
      </c>
      <c r="C371" s="194">
        <v>0</v>
      </c>
      <c r="D371" s="194">
        <v>0</v>
      </c>
      <c r="E371" s="194"/>
      <c r="F371" s="194"/>
    </row>
    <row r="372" ht="15" spans="1:6">
      <c r="A372" s="252" t="s">
        <v>648</v>
      </c>
      <c r="B372" s="194" t="s">
        <v>649</v>
      </c>
      <c r="C372" s="194">
        <v>0</v>
      </c>
      <c r="D372" s="194">
        <v>0</v>
      </c>
      <c r="E372" s="194"/>
      <c r="F372" s="194"/>
    </row>
    <row r="373" ht="15" spans="1:6">
      <c r="A373" s="252" t="s">
        <v>650</v>
      </c>
      <c r="B373" s="194" t="s">
        <v>168</v>
      </c>
      <c r="C373" s="194">
        <v>0</v>
      </c>
      <c r="D373" s="194">
        <v>0</v>
      </c>
      <c r="E373" s="194"/>
      <c r="F373" s="194"/>
    </row>
    <row r="374" ht="15" spans="1:6">
      <c r="A374" s="252" t="s">
        <v>651</v>
      </c>
      <c r="B374" s="194" t="s">
        <v>87</v>
      </c>
      <c r="C374" s="194">
        <v>0</v>
      </c>
      <c r="D374" s="194">
        <v>0</v>
      </c>
      <c r="E374" s="194"/>
      <c r="F374" s="194"/>
    </row>
    <row r="375" ht="15" spans="1:6">
      <c r="A375" s="252" t="s">
        <v>652</v>
      </c>
      <c r="B375" s="194" t="s">
        <v>653</v>
      </c>
      <c r="C375" s="194">
        <v>0</v>
      </c>
      <c r="D375" s="194">
        <v>0</v>
      </c>
      <c r="E375" s="194"/>
      <c r="F375" s="194"/>
    </row>
    <row r="376" ht="15" spans="1:6">
      <c r="A376" s="252" t="s">
        <v>654</v>
      </c>
      <c r="B376" s="194" t="s">
        <v>655</v>
      </c>
      <c r="C376" s="194">
        <v>14</v>
      </c>
      <c r="D376" s="194">
        <v>14</v>
      </c>
      <c r="E376" s="194"/>
      <c r="F376" s="194"/>
    </row>
    <row r="377" ht="15" spans="1:6">
      <c r="A377" s="252" t="s">
        <v>656</v>
      </c>
      <c r="B377" s="194" t="s">
        <v>69</v>
      </c>
      <c r="C377" s="194">
        <v>0</v>
      </c>
      <c r="D377" s="194">
        <v>0</v>
      </c>
      <c r="E377" s="194"/>
      <c r="F377" s="194"/>
    </row>
    <row r="378" ht="15" spans="1:6">
      <c r="A378" s="252" t="s">
        <v>657</v>
      </c>
      <c r="B378" s="194" t="s">
        <v>71</v>
      </c>
      <c r="C378" s="194">
        <v>0</v>
      </c>
      <c r="D378" s="194">
        <v>0</v>
      </c>
      <c r="E378" s="194"/>
      <c r="F378" s="194"/>
    </row>
    <row r="379" ht="15" spans="1:6">
      <c r="A379" s="252" t="s">
        <v>658</v>
      </c>
      <c r="B379" s="194" t="s">
        <v>73</v>
      </c>
      <c r="C379" s="194">
        <v>0</v>
      </c>
      <c r="D379" s="194">
        <v>0</v>
      </c>
      <c r="E379" s="194"/>
      <c r="F379" s="194"/>
    </row>
    <row r="380" ht="15" spans="1:6">
      <c r="A380" s="252" t="s">
        <v>659</v>
      </c>
      <c r="B380" s="194" t="s">
        <v>660</v>
      </c>
      <c r="C380" s="194">
        <v>0</v>
      </c>
      <c r="D380" s="194">
        <v>0</v>
      </c>
      <c r="E380" s="194"/>
      <c r="F380" s="194"/>
    </row>
    <row r="381" ht="15" spans="1:6">
      <c r="A381" s="252" t="s">
        <v>661</v>
      </c>
      <c r="B381" s="194" t="s">
        <v>662</v>
      </c>
      <c r="C381" s="194">
        <v>0</v>
      </c>
      <c r="D381" s="194">
        <v>0</v>
      </c>
      <c r="E381" s="194"/>
      <c r="F381" s="194"/>
    </row>
    <row r="382" ht="15" spans="1:6">
      <c r="A382" s="252" t="s">
        <v>663</v>
      </c>
      <c r="B382" s="194" t="s">
        <v>664</v>
      </c>
      <c r="C382" s="194">
        <v>0</v>
      </c>
      <c r="D382" s="194">
        <v>0</v>
      </c>
      <c r="E382" s="194"/>
      <c r="F382" s="194"/>
    </row>
    <row r="383" ht="15" spans="1:6">
      <c r="A383" s="252" t="s">
        <v>665</v>
      </c>
      <c r="B383" s="194" t="s">
        <v>168</v>
      </c>
      <c r="C383" s="194">
        <v>0</v>
      </c>
      <c r="D383" s="194">
        <v>0</v>
      </c>
      <c r="E383" s="194"/>
      <c r="F383" s="194"/>
    </row>
    <row r="384" ht="15" spans="1:6">
      <c r="A384" s="252" t="s">
        <v>666</v>
      </c>
      <c r="B384" s="194" t="s">
        <v>87</v>
      </c>
      <c r="C384" s="194">
        <v>0</v>
      </c>
      <c r="D384" s="194">
        <v>0</v>
      </c>
      <c r="E384" s="194"/>
      <c r="F384" s="194"/>
    </row>
    <row r="385" ht="15" spans="1:6">
      <c r="A385" s="252" t="s">
        <v>667</v>
      </c>
      <c r="B385" s="194" t="s">
        <v>668</v>
      </c>
      <c r="C385" s="194">
        <v>14</v>
      </c>
      <c r="D385" s="194">
        <v>14</v>
      </c>
      <c r="E385" s="194"/>
      <c r="F385" s="194"/>
    </row>
    <row r="386" ht="15" spans="1:6">
      <c r="A386" s="252" t="s">
        <v>669</v>
      </c>
      <c r="B386" s="194" t="s">
        <v>670</v>
      </c>
      <c r="C386" s="194">
        <v>0</v>
      </c>
      <c r="D386" s="194">
        <v>0</v>
      </c>
      <c r="E386" s="194"/>
      <c r="F386" s="194"/>
    </row>
    <row r="387" ht="15" spans="1:6">
      <c r="A387" s="252" t="s">
        <v>671</v>
      </c>
      <c r="B387" s="194" t="s">
        <v>69</v>
      </c>
      <c r="C387" s="194">
        <v>0</v>
      </c>
      <c r="D387" s="194">
        <v>0</v>
      </c>
      <c r="E387" s="194"/>
      <c r="F387" s="194"/>
    </row>
    <row r="388" ht="15" spans="1:6">
      <c r="A388" s="252" t="s">
        <v>672</v>
      </c>
      <c r="B388" s="194" t="s">
        <v>71</v>
      </c>
      <c r="C388" s="194">
        <v>0</v>
      </c>
      <c r="D388" s="194">
        <v>0</v>
      </c>
      <c r="E388" s="194"/>
      <c r="F388" s="194"/>
    </row>
    <row r="389" ht="15" spans="1:6">
      <c r="A389" s="252" t="s">
        <v>673</v>
      </c>
      <c r="B389" s="194" t="s">
        <v>73</v>
      </c>
      <c r="C389" s="194">
        <v>0</v>
      </c>
      <c r="D389" s="194">
        <v>0</v>
      </c>
      <c r="E389" s="194"/>
      <c r="F389" s="194"/>
    </row>
    <row r="390" ht="15" spans="1:6">
      <c r="A390" s="252" t="s">
        <v>674</v>
      </c>
      <c r="B390" s="194" t="s">
        <v>675</v>
      </c>
      <c r="C390" s="194">
        <v>0</v>
      </c>
      <c r="D390" s="194">
        <v>0</v>
      </c>
      <c r="E390" s="194"/>
      <c r="F390" s="194"/>
    </row>
    <row r="391" ht="15" spans="1:6">
      <c r="A391" s="252" t="s">
        <v>676</v>
      </c>
      <c r="B391" s="194" t="s">
        <v>677</v>
      </c>
      <c r="C391" s="194">
        <v>0</v>
      </c>
      <c r="D391" s="194">
        <v>0</v>
      </c>
      <c r="E391" s="194"/>
      <c r="F391" s="194"/>
    </row>
    <row r="392" ht="15" spans="1:6">
      <c r="A392" s="252" t="s">
        <v>678</v>
      </c>
      <c r="B392" s="194" t="s">
        <v>87</v>
      </c>
      <c r="C392" s="194">
        <v>0</v>
      </c>
      <c r="D392" s="194">
        <v>0</v>
      </c>
      <c r="E392" s="194"/>
      <c r="F392" s="194"/>
    </row>
    <row r="393" ht="15" spans="1:6">
      <c r="A393" s="252" t="s">
        <v>679</v>
      </c>
      <c r="B393" s="194" t="s">
        <v>680</v>
      </c>
      <c r="C393" s="194">
        <v>0</v>
      </c>
      <c r="D393" s="194">
        <v>0</v>
      </c>
      <c r="E393" s="194"/>
      <c r="F393" s="194"/>
    </row>
    <row r="394" ht="15" spans="1:6">
      <c r="A394" s="252" t="s">
        <v>681</v>
      </c>
      <c r="B394" s="194" t="s">
        <v>682</v>
      </c>
      <c r="C394" s="194">
        <v>0</v>
      </c>
      <c r="D394" s="194">
        <v>0</v>
      </c>
      <c r="E394" s="194"/>
      <c r="F394" s="194"/>
    </row>
    <row r="395" ht="15" spans="1:6">
      <c r="A395" s="252" t="s">
        <v>683</v>
      </c>
      <c r="B395" s="194" t="s">
        <v>69</v>
      </c>
      <c r="C395" s="194">
        <v>0</v>
      </c>
      <c r="D395" s="194">
        <v>0</v>
      </c>
      <c r="E395" s="194"/>
      <c r="F395" s="194"/>
    </row>
    <row r="396" ht="15" spans="1:6">
      <c r="A396" s="252" t="s">
        <v>684</v>
      </c>
      <c r="B396" s="194" t="s">
        <v>71</v>
      </c>
      <c r="C396" s="194">
        <v>0</v>
      </c>
      <c r="D396" s="194">
        <v>0</v>
      </c>
      <c r="E396" s="194"/>
      <c r="F396" s="194"/>
    </row>
    <row r="397" ht="15" spans="1:6">
      <c r="A397" s="252" t="s">
        <v>685</v>
      </c>
      <c r="B397" s="194" t="s">
        <v>168</v>
      </c>
      <c r="C397" s="194">
        <v>0</v>
      </c>
      <c r="D397" s="194">
        <v>0</v>
      </c>
      <c r="E397" s="194"/>
      <c r="F397" s="194"/>
    </row>
    <row r="398" ht="15" spans="1:6">
      <c r="A398" s="252" t="s">
        <v>686</v>
      </c>
      <c r="B398" s="194" t="s">
        <v>687</v>
      </c>
      <c r="C398" s="194">
        <v>0</v>
      </c>
      <c r="D398" s="194">
        <v>0</v>
      </c>
      <c r="E398" s="194"/>
      <c r="F398" s="194"/>
    </row>
    <row r="399" ht="15" spans="1:6">
      <c r="A399" s="252" t="s">
        <v>688</v>
      </c>
      <c r="B399" s="194" t="s">
        <v>689</v>
      </c>
      <c r="C399" s="194">
        <v>0</v>
      </c>
      <c r="D399" s="194">
        <v>0</v>
      </c>
      <c r="E399" s="194"/>
      <c r="F399" s="194"/>
    </row>
    <row r="400" ht="15" spans="1:6">
      <c r="A400" s="252" t="s">
        <v>690</v>
      </c>
      <c r="B400" s="194" t="s">
        <v>691</v>
      </c>
      <c r="C400" s="194">
        <v>225</v>
      </c>
      <c r="D400" s="194">
        <v>225</v>
      </c>
      <c r="E400" s="194"/>
      <c r="F400" s="194"/>
    </row>
    <row r="401" ht="15" spans="1:6">
      <c r="A401" s="252" t="s">
        <v>692</v>
      </c>
      <c r="B401" s="194" t="s">
        <v>693</v>
      </c>
      <c r="C401" s="194">
        <v>0</v>
      </c>
      <c r="D401" s="194">
        <v>0</v>
      </c>
      <c r="E401" s="194"/>
      <c r="F401" s="194"/>
    </row>
    <row r="402" ht="15" spans="1:6">
      <c r="A402" s="252" t="s">
        <v>694</v>
      </c>
      <c r="B402" s="194" t="s">
        <v>695</v>
      </c>
      <c r="C402" s="194">
        <v>225</v>
      </c>
      <c r="D402" s="194">
        <v>225</v>
      </c>
      <c r="E402" s="194"/>
      <c r="F402" s="194"/>
    </row>
    <row r="403" ht="15" spans="1:6">
      <c r="A403" s="252" t="s">
        <v>696</v>
      </c>
      <c r="B403" s="194" t="s">
        <v>697</v>
      </c>
      <c r="C403" s="194">
        <v>116943</v>
      </c>
      <c r="D403" s="194">
        <v>116943</v>
      </c>
      <c r="E403" s="194"/>
      <c r="F403" s="194"/>
    </row>
    <row r="404" ht="15" spans="1:6">
      <c r="A404" s="252" t="s">
        <v>698</v>
      </c>
      <c r="B404" s="194" t="s">
        <v>699</v>
      </c>
      <c r="C404" s="194">
        <v>2760</v>
      </c>
      <c r="D404" s="194">
        <v>2760</v>
      </c>
      <c r="E404" s="194"/>
      <c r="F404" s="194"/>
    </row>
    <row r="405" ht="15" spans="1:6">
      <c r="A405" s="252" t="s">
        <v>700</v>
      </c>
      <c r="B405" s="194" t="s">
        <v>69</v>
      </c>
      <c r="C405" s="194">
        <v>800</v>
      </c>
      <c r="D405" s="194">
        <v>800</v>
      </c>
      <c r="E405" s="194"/>
      <c r="F405" s="194"/>
    </row>
    <row r="406" ht="15" spans="1:6">
      <c r="A406" s="252" t="s">
        <v>701</v>
      </c>
      <c r="B406" s="194" t="s">
        <v>71</v>
      </c>
      <c r="C406" s="194">
        <v>0</v>
      </c>
      <c r="D406" s="194">
        <v>0</v>
      </c>
      <c r="E406" s="194"/>
      <c r="F406" s="194"/>
    </row>
    <row r="407" ht="15" spans="1:6">
      <c r="A407" s="252" t="s">
        <v>702</v>
      </c>
      <c r="B407" s="194" t="s">
        <v>73</v>
      </c>
      <c r="C407" s="194">
        <v>0</v>
      </c>
      <c r="D407" s="194">
        <v>0</v>
      </c>
      <c r="E407" s="194"/>
      <c r="F407" s="194"/>
    </row>
    <row r="408" ht="15" spans="1:6">
      <c r="A408" s="252" t="s">
        <v>703</v>
      </c>
      <c r="B408" s="194" t="s">
        <v>704</v>
      </c>
      <c r="C408" s="194">
        <v>1960</v>
      </c>
      <c r="D408" s="194">
        <v>1960</v>
      </c>
      <c r="E408" s="194"/>
      <c r="F408" s="194"/>
    </row>
    <row r="409" ht="15" spans="1:6">
      <c r="A409" s="252" t="s">
        <v>705</v>
      </c>
      <c r="B409" s="194" t="s">
        <v>706</v>
      </c>
      <c r="C409" s="194">
        <v>94860</v>
      </c>
      <c r="D409" s="194">
        <v>94860</v>
      </c>
      <c r="E409" s="194"/>
      <c r="F409" s="194"/>
    </row>
    <row r="410" ht="15" spans="1:6">
      <c r="A410" s="252" t="s">
        <v>707</v>
      </c>
      <c r="B410" s="194" t="s">
        <v>708</v>
      </c>
      <c r="C410" s="194">
        <v>1760</v>
      </c>
      <c r="D410" s="194">
        <v>1760</v>
      </c>
      <c r="E410" s="194"/>
      <c r="F410" s="194"/>
    </row>
    <row r="411" ht="15" spans="1:6">
      <c r="A411" s="252" t="s">
        <v>709</v>
      </c>
      <c r="B411" s="194" t="s">
        <v>710</v>
      </c>
      <c r="C411" s="194">
        <v>41750</v>
      </c>
      <c r="D411" s="194">
        <v>41750</v>
      </c>
      <c r="E411" s="194"/>
      <c r="F411" s="194"/>
    </row>
    <row r="412" ht="15" spans="1:6">
      <c r="A412" s="252" t="s">
        <v>711</v>
      </c>
      <c r="B412" s="194" t="s">
        <v>712</v>
      </c>
      <c r="C412" s="194">
        <v>3200</v>
      </c>
      <c r="D412" s="194">
        <v>3200</v>
      </c>
      <c r="E412" s="194"/>
      <c r="F412" s="194"/>
    </row>
    <row r="413" ht="15" spans="1:6">
      <c r="A413" s="252" t="s">
        <v>713</v>
      </c>
      <c r="B413" s="194" t="s">
        <v>714</v>
      </c>
      <c r="C413" s="194">
        <v>14500</v>
      </c>
      <c r="D413" s="194">
        <v>14500</v>
      </c>
      <c r="E413" s="194"/>
      <c r="F413" s="194"/>
    </row>
    <row r="414" ht="15" spans="1:6">
      <c r="A414" s="252" t="s">
        <v>715</v>
      </c>
      <c r="B414" s="194" t="s">
        <v>716</v>
      </c>
      <c r="C414" s="194">
        <v>150</v>
      </c>
      <c r="D414" s="194">
        <v>150</v>
      </c>
      <c r="E414" s="194"/>
      <c r="F414" s="194"/>
    </row>
    <row r="415" ht="15" spans="1:6">
      <c r="A415" s="252" t="s">
        <v>717</v>
      </c>
      <c r="B415" s="194" t="s">
        <v>718</v>
      </c>
      <c r="C415" s="194">
        <v>33500</v>
      </c>
      <c r="D415" s="194">
        <v>33500</v>
      </c>
      <c r="E415" s="194"/>
      <c r="F415" s="194"/>
    </row>
    <row r="416" ht="15" spans="1:6">
      <c r="A416" s="252" t="s">
        <v>719</v>
      </c>
      <c r="B416" s="194" t="s">
        <v>720</v>
      </c>
      <c r="C416" s="194">
        <v>7200</v>
      </c>
      <c r="D416" s="194">
        <v>7200</v>
      </c>
      <c r="E416" s="194"/>
      <c r="F416" s="194"/>
    </row>
    <row r="417" ht="15" spans="1:6">
      <c r="A417" s="252" t="s">
        <v>721</v>
      </c>
      <c r="B417" s="194" t="s">
        <v>722</v>
      </c>
      <c r="C417" s="194">
        <v>0</v>
      </c>
      <c r="D417" s="194">
        <v>0</v>
      </c>
      <c r="E417" s="194"/>
      <c r="F417" s="194"/>
    </row>
    <row r="418" ht="15" spans="1:6">
      <c r="A418" s="252" t="s">
        <v>723</v>
      </c>
      <c r="B418" s="194" t="s">
        <v>724</v>
      </c>
      <c r="C418" s="194">
        <v>7200</v>
      </c>
      <c r="D418" s="194">
        <v>7200</v>
      </c>
      <c r="E418" s="194"/>
      <c r="F418" s="194"/>
    </row>
    <row r="419" ht="15" spans="1:6">
      <c r="A419" s="252" t="s">
        <v>725</v>
      </c>
      <c r="B419" s="194" t="s">
        <v>726</v>
      </c>
      <c r="C419" s="194">
        <v>0</v>
      </c>
      <c r="D419" s="194">
        <v>0</v>
      </c>
      <c r="E419" s="194"/>
      <c r="F419" s="194"/>
    </row>
    <row r="420" ht="15" spans="1:6">
      <c r="A420" s="252" t="s">
        <v>727</v>
      </c>
      <c r="B420" s="194" t="s">
        <v>728</v>
      </c>
      <c r="C420" s="194">
        <v>0</v>
      </c>
      <c r="D420" s="194">
        <v>0</v>
      </c>
      <c r="E420" s="194"/>
      <c r="F420" s="194"/>
    </row>
    <row r="421" ht="15" spans="1:6">
      <c r="A421" s="252" t="s">
        <v>729</v>
      </c>
      <c r="B421" s="194" t="s">
        <v>730</v>
      </c>
      <c r="C421" s="194">
        <v>0</v>
      </c>
      <c r="D421" s="194">
        <v>0</v>
      </c>
      <c r="E421" s="194"/>
      <c r="F421" s="194"/>
    </row>
    <row r="422" ht="15" spans="1:6">
      <c r="A422" s="252" t="s">
        <v>731</v>
      </c>
      <c r="B422" s="194" t="s">
        <v>732</v>
      </c>
      <c r="C422" s="194">
        <v>56</v>
      </c>
      <c r="D422" s="194">
        <v>56</v>
      </c>
      <c r="E422" s="194"/>
      <c r="F422" s="194"/>
    </row>
    <row r="423" ht="15" spans="1:6">
      <c r="A423" s="252" t="s">
        <v>733</v>
      </c>
      <c r="B423" s="194" t="s">
        <v>734</v>
      </c>
      <c r="C423" s="194">
        <v>0</v>
      </c>
      <c r="D423" s="194">
        <v>0</v>
      </c>
      <c r="E423" s="194"/>
      <c r="F423" s="194"/>
    </row>
    <row r="424" ht="15" spans="1:6">
      <c r="A424" s="252" t="s">
        <v>735</v>
      </c>
      <c r="B424" s="194" t="s">
        <v>736</v>
      </c>
      <c r="C424" s="194">
        <v>50</v>
      </c>
      <c r="D424" s="194">
        <v>50</v>
      </c>
      <c r="E424" s="194"/>
      <c r="F424" s="194"/>
    </row>
    <row r="425" ht="15" spans="1:6">
      <c r="A425" s="252" t="s">
        <v>737</v>
      </c>
      <c r="B425" s="194" t="s">
        <v>738</v>
      </c>
      <c r="C425" s="194">
        <v>0</v>
      </c>
      <c r="D425" s="194">
        <v>0</v>
      </c>
      <c r="E425" s="194"/>
      <c r="F425" s="194"/>
    </row>
    <row r="426" ht="15" spans="1:6">
      <c r="A426" s="252" t="s">
        <v>739</v>
      </c>
      <c r="B426" s="194" t="s">
        <v>740</v>
      </c>
      <c r="C426" s="194">
        <v>0</v>
      </c>
      <c r="D426" s="194">
        <v>0</v>
      </c>
      <c r="E426" s="194"/>
      <c r="F426" s="194"/>
    </row>
    <row r="427" ht="15" spans="1:6">
      <c r="A427" s="252" t="s">
        <v>741</v>
      </c>
      <c r="B427" s="194" t="s">
        <v>742</v>
      </c>
      <c r="C427" s="194">
        <v>6</v>
      </c>
      <c r="D427" s="194">
        <v>6</v>
      </c>
      <c r="E427" s="194"/>
      <c r="F427" s="194"/>
    </row>
    <row r="428" ht="15" spans="1:6">
      <c r="A428" s="252" t="s">
        <v>743</v>
      </c>
      <c r="B428" s="194" t="s">
        <v>744</v>
      </c>
      <c r="C428" s="194">
        <v>5</v>
      </c>
      <c r="D428" s="194">
        <v>5</v>
      </c>
      <c r="E428" s="194"/>
      <c r="F428" s="194"/>
    </row>
    <row r="429" ht="15" spans="1:6">
      <c r="A429" s="252" t="s">
        <v>745</v>
      </c>
      <c r="B429" s="194" t="s">
        <v>746</v>
      </c>
      <c r="C429" s="194">
        <v>0</v>
      </c>
      <c r="D429" s="194">
        <v>0</v>
      </c>
      <c r="E429" s="194"/>
      <c r="F429" s="194"/>
    </row>
    <row r="430" ht="15" spans="1:6">
      <c r="A430" s="252" t="s">
        <v>747</v>
      </c>
      <c r="B430" s="194" t="s">
        <v>748</v>
      </c>
      <c r="C430" s="194">
        <v>0</v>
      </c>
      <c r="D430" s="194">
        <v>0</v>
      </c>
      <c r="E430" s="194"/>
      <c r="F430" s="194"/>
    </row>
    <row r="431" ht="15" spans="1:6">
      <c r="A431" s="252" t="s">
        <v>749</v>
      </c>
      <c r="B431" s="194" t="s">
        <v>750</v>
      </c>
      <c r="C431" s="194">
        <v>5</v>
      </c>
      <c r="D431" s="194">
        <v>5</v>
      </c>
      <c r="E431" s="194"/>
      <c r="F431" s="194"/>
    </row>
    <row r="432" ht="15" spans="1:6">
      <c r="A432" s="252" t="s">
        <v>751</v>
      </c>
      <c r="B432" s="194" t="s">
        <v>752</v>
      </c>
      <c r="C432" s="194">
        <v>0</v>
      </c>
      <c r="D432" s="194">
        <v>0</v>
      </c>
      <c r="E432" s="194"/>
      <c r="F432" s="194"/>
    </row>
    <row r="433" ht="15" spans="1:6">
      <c r="A433" s="252" t="s">
        <v>753</v>
      </c>
      <c r="B433" s="194" t="s">
        <v>754</v>
      </c>
      <c r="C433" s="194">
        <v>0</v>
      </c>
      <c r="D433" s="194">
        <v>0</v>
      </c>
      <c r="E433" s="194"/>
      <c r="F433" s="194"/>
    </row>
    <row r="434" ht="15" spans="1:6">
      <c r="A434" s="252" t="s">
        <v>755</v>
      </c>
      <c r="B434" s="194" t="s">
        <v>756</v>
      </c>
      <c r="C434" s="194">
        <v>0</v>
      </c>
      <c r="D434" s="194">
        <v>0</v>
      </c>
      <c r="E434" s="194"/>
      <c r="F434" s="194"/>
    </row>
    <row r="435" ht="15" spans="1:6">
      <c r="A435" s="252" t="s">
        <v>757</v>
      </c>
      <c r="B435" s="194" t="s">
        <v>758</v>
      </c>
      <c r="C435" s="194">
        <v>0</v>
      </c>
      <c r="D435" s="194">
        <v>0</v>
      </c>
      <c r="E435" s="194"/>
      <c r="F435" s="194"/>
    </row>
    <row r="436" ht="15" spans="1:6">
      <c r="A436" s="252" t="s">
        <v>759</v>
      </c>
      <c r="B436" s="194" t="s">
        <v>760</v>
      </c>
      <c r="C436" s="194">
        <v>392</v>
      </c>
      <c r="D436" s="194">
        <v>392</v>
      </c>
      <c r="E436" s="194"/>
      <c r="F436" s="194"/>
    </row>
    <row r="437" ht="15" spans="1:6">
      <c r="A437" s="252" t="s">
        <v>761</v>
      </c>
      <c r="B437" s="194" t="s">
        <v>762</v>
      </c>
      <c r="C437" s="194">
        <v>312</v>
      </c>
      <c r="D437" s="194">
        <v>312</v>
      </c>
      <c r="E437" s="194"/>
      <c r="F437" s="194"/>
    </row>
    <row r="438" ht="15" spans="1:6">
      <c r="A438" s="252" t="s">
        <v>763</v>
      </c>
      <c r="B438" s="194" t="s">
        <v>764</v>
      </c>
      <c r="C438" s="194">
        <v>45</v>
      </c>
      <c r="D438" s="194">
        <v>45</v>
      </c>
      <c r="E438" s="194"/>
      <c r="F438" s="194"/>
    </row>
    <row r="439" ht="15" spans="1:6">
      <c r="A439" s="252" t="s">
        <v>765</v>
      </c>
      <c r="B439" s="194" t="s">
        <v>766</v>
      </c>
      <c r="C439" s="194">
        <v>35</v>
      </c>
      <c r="D439" s="194">
        <v>35</v>
      </c>
      <c r="E439" s="194"/>
      <c r="F439" s="194"/>
    </row>
    <row r="440" ht="15" spans="1:6">
      <c r="A440" s="252" t="s">
        <v>767</v>
      </c>
      <c r="B440" s="194" t="s">
        <v>768</v>
      </c>
      <c r="C440" s="194">
        <v>808</v>
      </c>
      <c r="D440" s="194">
        <v>808</v>
      </c>
      <c r="E440" s="194"/>
      <c r="F440" s="194"/>
    </row>
    <row r="441" ht="15" spans="1:6">
      <c r="A441" s="252" t="s">
        <v>769</v>
      </c>
      <c r="B441" s="194" t="s">
        <v>770</v>
      </c>
      <c r="C441" s="194">
        <v>360</v>
      </c>
      <c r="D441" s="194">
        <v>360</v>
      </c>
      <c r="E441" s="194"/>
      <c r="F441" s="194"/>
    </row>
    <row r="442" ht="15" spans="1:6">
      <c r="A442" s="252" t="s">
        <v>771</v>
      </c>
      <c r="B442" s="194" t="s">
        <v>772</v>
      </c>
      <c r="C442" s="194">
        <v>310</v>
      </c>
      <c r="D442" s="194">
        <v>310</v>
      </c>
      <c r="E442" s="194"/>
      <c r="F442" s="194"/>
    </row>
    <row r="443" ht="15" spans="1:6">
      <c r="A443" s="252" t="s">
        <v>773</v>
      </c>
      <c r="B443" s="194" t="s">
        <v>774</v>
      </c>
      <c r="C443" s="194">
        <v>80</v>
      </c>
      <c r="D443" s="194">
        <v>80</v>
      </c>
      <c r="E443" s="194"/>
      <c r="F443" s="194"/>
    </row>
    <row r="444" ht="15" spans="1:6">
      <c r="A444" s="252" t="s">
        <v>775</v>
      </c>
      <c r="B444" s="194" t="s">
        <v>776</v>
      </c>
      <c r="C444" s="194">
        <v>0</v>
      </c>
      <c r="D444" s="194">
        <v>0</v>
      </c>
      <c r="E444" s="194"/>
      <c r="F444" s="194"/>
    </row>
    <row r="445" ht="15" spans="1:6">
      <c r="A445" s="252" t="s">
        <v>777</v>
      </c>
      <c r="B445" s="194" t="s">
        <v>778</v>
      </c>
      <c r="C445" s="194">
        <v>58</v>
      </c>
      <c r="D445" s="194">
        <v>58</v>
      </c>
      <c r="E445" s="194"/>
      <c r="F445" s="194"/>
    </row>
    <row r="446" ht="15" spans="1:6">
      <c r="A446" s="252" t="s">
        <v>779</v>
      </c>
      <c r="B446" s="194" t="s">
        <v>780</v>
      </c>
      <c r="C446" s="194">
        <v>262</v>
      </c>
      <c r="D446" s="194">
        <v>262</v>
      </c>
      <c r="E446" s="194"/>
      <c r="F446" s="194"/>
    </row>
    <row r="447" ht="15" spans="1:6">
      <c r="A447" s="252" t="s">
        <v>781</v>
      </c>
      <c r="B447" s="194" t="s">
        <v>782</v>
      </c>
      <c r="C447" s="194">
        <v>0</v>
      </c>
      <c r="D447" s="194">
        <v>0</v>
      </c>
      <c r="E447" s="194"/>
      <c r="F447" s="194"/>
    </row>
    <row r="448" ht="15" spans="1:6">
      <c r="A448" s="252" t="s">
        <v>783</v>
      </c>
      <c r="B448" s="194" t="s">
        <v>784</v>
      </c>
      <c r="C448" s="194">
        <v>0</v>
      </c>
      <c r="D448" s="194">
        <v>0</v>
      </c>
      <c r="E448" s="194"/>
      <c r="F448" s="194"/>
    </row>
    <row r="449" ht="15" spans="1:6">
      <c r="A449" s="252" t="s">
        <v>785</v>
      </c>
      <c r="B449" s="194" t="s">
        <v>786</v>
      </c>
      <c r="C449" s="194">
        <v>0</v>
      </c>
      <c r="D449" s="194">
        <v>0</v>
      </c>
      <c r="E449" s="194"/>
      <c r="F449" s="194"/>
    </row>
    <row r="450" ht="15" spans="1:6">
      <c r="A450" s="252" t="s">
        <v>787</v>
      </c>
      <c r="B450" s="194" t="s">
        <v>788</v>
      </c>
      <c r="C450" s="194">
        <v>0</v>
      </c>
      <c r="D450" s="194">
        <v>0</v>
      </c>
      <c r="E450" s="194"/>
      <c r="F450" s="194"/>
    </row>
    <row r="451" ht="15" spans="1:6">
      <c r="A451" s="252" t="s">
        <v>789</v>
      </c>
      <c r="B451" s="194" t="s">
        <v>790</v>
      </c>
      <c r="C451" s="194">
        <v>72</v>
      </c>
      <c r="D451" s="194">
        <v>72</v>
      </c>
      <c r="E451" s="194"/>
      <c r="F451" s="194"/>
    </row>
    <row r="452" ht="15" spans="1:6">
      <c r="A452" s="252" t="s">
        <v>791</v>
      </c>
      <c r="B452" s="194" t="s">
        <v>792</v>
      </c>
      <c r="C452" s="194">
        <v>190</v>
      </c>
      <c r="D452" s="194">
        <v>190</v>
      </c>
      <c r="E452" s="194"/>
      <c r="F452" s="194"/>
    </row>
    <row r="453" ht="15" spans="1:6">
      <c r="A453" s="252" t="s">
        <v>793</v>
      </c>
      <c r="B453" s="194" t="s">
        <v>794</v>
      </c>
      <c r="C453" s="194">
        <v>10600</v>
      </c>
      <c r="D453" s="194">
        <v>10600</v>
      </c>
      <c r="E453" s="194"/>
      <c r="F453" s="194"/>
    </row>
    <row r="454" ht="15" spans="1:6">
      <c r="A454" s="252" t="s">
        <v>795</v>
      </c>
      <c r="B454" s="194" t="s">
        <v>796</v>
      </c>
      <c r="C454" s="194">
        <v>10600</v>
      </c>
      <c r="D454" s="194">
        <v>10600</v>
      </c>
      <c r="E454" s="194"/>
      <c r="F454" s="194"/>
    </row>
    <row r="455" ht="15" spans="1:6">
      <c r="A455" s="252" t="s">
        <v>797</v>
      </c>
      <c r="B455" s="194" t="s">
        <v>798</v>
      </c>
      <c r="C455" s="194">
        <v>8299</v>
      </c>
      <c r="D455" s="194">
        <v>8299</v>
      </c>
      <c r="E455" s="194"/>
      <c r="F455" s="194"/>
    </row>
    <row r="456" ht="15" spans="1:6">
      <c r="A456" s="252" t="s">
        <v>799</v>
      </c>
      <c r="B456" s="194" t="s">
        <v>800</v>
      </c>
      <c r="C456" s="194">
        <v>920</v>
      </c>
      <c r="D456" s="194">
        <v>920</v>
      </c>
      <c r="E456" s="194"/>
      <c r="F456" s="194"/>
    </row>
    <row r="457" ht="15" spans="1:6">
      <c r="A457" s="252" t="s">
        <v>801</v>
      </c>
      <c r="B457" s="194" t="s">
        <v>69</v>
      </c>
      <c r="C457" s="194">
        <v>390</v>
      </c>
      <c r="D457" s="194">
        <v>390</v>
      </c>
      <c r="E457" s="194"/>
      <c r="F457" s="194"/>
    </row>
    <row r="458" ht="15" spans="1:6">
      <c r="A458" s="252" t="s">
        <v>802</v>
      </c>
      <c r="B458" s="194" t="s">
        <v>71</v>
      </c>
      <c r="C458" s="194">
        <v>0</v>
      </c>
      <c r="D458" s="194">
        <v>0</v>
      </c>
      <c r="E458" s="194"/>
      <c r="F458" s="194"/>
    </row>
    <row r="459" ht="15" spans="1:6">
      <c r="A459" s="252" t="s">
        <v>803</v>
      </c>
      <c r="B459" s="194" t="s">
        <v>73</v>
      </c>
      <c r="C459" s="194">
        <v>0</v>
      </c>
      <c r="D459" s="194">
        <v>0</v>
      </c>
      <c r="E459" s="194"/>
      <c r="F459" s="194"/>
    </row>
    <row r="460" ht="15" spans="1:6">
      <c r="A460" s="252" t="s">
        <v>804</v>
      </c>
      <c r="B460" s="194" t="s">
        <v>805</v>
      </c>
      <c r="C460" s="194">
        <v>530</v>
      </c>
      <c r="D460" s="194">
        <v>530</v>
      </c>
      <c r="E460" s="194"/>
      <c r="F460" s="194"/>
    </row>
    <row r="461" ht="15" spans="1:6">
      <c r="A461" s="252" t="s">
        <v>806</v>
      </c>
      <c r="B461" s="194" t="s">
        <v>807</v>
      </c>
      <c r="C461" s="194">
        <v>0</v>
      </c>
      <c r="D461" s="194">
        <v>0</v>
      </c>
      <c r="E461" s="194"/>
      <c r="F461" s="194"/>
    </row>
    <row r="462" ht="15" spans="1:6">
      <c r="A462" s="252" t="s">
        <v>808</v>
      </c>
      <c r="B462" s="194" t="s">
        <v>809</v>
      </c>
      <c r="C462" s="194">
        <v>0</v>
      </c>
      <c r="D462" s="194">
        <v>0</v>
      </c>
      <c r="E462" s="194"/>
      <c r="F462" s="194"/>
    </row>
    <row r="463" ht="15" spans="1:6">
      <c r="A463" s="252" t="s">
        <v>810</v>
      </c>
      <c r="B463" s="194" t="s">
        <v>811</v>
      </c>
      <c r="C463" s="194">
        <v>0</v>
      </c>
      <c r="D463" s="194">
        <v>0</v>
      </c>
      <c r="E463" s="194"/>
      <c r="F463" s="194"/>
    </row>
    <row r="464" ht="15" spans="1:6">
      <c r="A464" s="252" t="s">
        <v>812</v>
      </c>
      <c r="B464" s="194" t="s">
        <v>813</v>
      </c>
      <c r="C464" s="194">
        <v>0</v>
      </c>
      <c r="D464" s="194">
        <v>0</v>
      </c>
      <c r="E464" s="194"/>
      <c r="F464" s="194"/>
    </row>
    <row r="465" ht="15" spans="1:6">
      <c r="A465" s="252" t="s">
        <v>814</v>
      </c>
      <c r="B465" s="194" t="s">
        <v>815</v>
      </c>
      <c r="C465" s="194">
        <v>0</v>
      </c>
      <c r="D465" s="194">
        <v>0</v>
      </c>
      <c r="E465" s="194"/>
      <c r="F465" s="194"/>
    </row>
    <row r="466" ht="15" spans="1:6">
      <c r="A466" s="252" t="s">
        <v>816</v>
      </c>
      <c r="B466" s="194" t="s">
        <v>817</v>
      </c>
      <c r="C466" s="194">
        <v>0</v>
      </c>
      <c r="D466" s="194">
        <v>0</v>
      </c>
      <c r="E466" s="194"/>
      <c r="F466" s="194"/>
    </row>
    <row r="467" ht="15" spans="1:6">
      <c r="A467" s="252" t="s">
        <v>818</v>
      </c>
      <c r="B467" s="194" t="s">
        <v>819</v>
      </c>
      <c r="C467" s="194">
        <v>0</v>
      </c>
      <c r="D467" s="194">
        <v>0</v>
      </c>
      <c r="E467" s="194"/>
      <c r="F467" s="194"/>
    </row>
    <row r="468" ht="15" spans="1:6">
      <c r="A468" s="252" t="s">
        <v>820</v>
      </c>
      <c r="B468" s="194" t="s">
        <v>821</v>
      </c>
      <c r="C468" s="194">
        <v>0</v>
      </c>
      <c r="D468" s="194">
        <v>0</v>
      </c>
      <c r="E468" s="194"/>
      <c r="F468" s="194"/>
    </row>
    <row r="469" ht="15" spans="1:6">
      <c r="A469" s="252" t="s">
        <v>822</v>
      </c>
      <c r="B469" s="194" t="s">
        <v>823</v>
      </c>
      <c r="C469" s="194">
        <v>0</v>
      </c>
      <c r="D469" s="194">
        <v>0</v>
      </c>
      <c r="E469" s="194"/>
      <c r="F469" s="194"/>
    </row>
    <row r="470" ht="15" spans="1:6">
      <c r="A470" s="252" t="s">
        <v>824</v>
      </c>
      <c r="B470" s="194" t="s">
        <v>825</v>
      </c>
      <c r="C470" s="194">
        <v>0</v>
      </c>
      <c r="D470" s="194">
        <v>0</v>
      </c>
      <c r="E470" s="194"/>
      <c r="F470" s="194"/>
    </row>
    <row r="471" ht="15" spans="1:6">
      <c r="A471" s="252" t="s">
        <v>826</v>
      </c>
      <c r="B471" s="194" t="s">
        <v>809</v>
      </c>
      <c r="C471" s="194">
        <v>0</v>
      </c>
      <c r="D471" s="194">
        <v>0</v>
      </c>
      <c r="E471" s="194"/>
      <c r="F471" s="194"/>
    </row>
    <row r="472" ht="15" spans="1:6">
      <c r="A472" s="252" t="s">
        <v>827</v>
      </c>
      <c r="B472" s="194" t="s">
        <v>828</v>
      </c>
      <c r="C472" s="194">
        <v>0</v>
      </c>
      <c r="D472" s="194">
        <v>0</v>
      </c>
      <c r="E472" s="194"/>
      <c r="F472" s="194"/>
    </row>
    <row r="473" ht="15" spans="1:6">
      <c r="A473" s="252" t="s">
        <v>829</v>
      </c>
      <c r="B473" s="194" t="s">
        <v>830</v>
      </c>
      <c r="C473" s="194">
        <v>0</v>
      </c>
      <c r="D473" s="194">
        <v>0</v>
      </c>
      <c r="E473" s="194"/>
      <c r="F473" s="194"/>
    </row>
    <row r="474" ht="15" spans="1:6">
      <c r="A474" s="252" t="s">
        <v>831</v>
      </c>
      <c r="B474" s="194" t="s">
        <v>832</v>
      </c>
      <c r="C474" s="194">
        <v>0</v>
      </c>
      <c r="D474" s="194">
        <v>0</v>
      </c>
      <c r="E474" s="194"/>
      <c r="F474" s="194"/>
    </row>
    <row r="475" ht="15" spans="1:6">
      <c r="A475" s="252" t="s">
        <v>833</v>
      </c>
      <c r="B475" s="194" t="s">
        <v>834</v>
      </c>
      <c r="C475" s="194">
        <v>0</v>
      </c>
      <c r="D475" s="194">
        <v>0</v>
      </c>
      <c r="E475" s="194"/>
      <c r="F475" s="194"/>
    </row>
    <row r="476" ht="15" spans="1:6">
      <c r="A476" s="252" t="s">
        <v>835</v>
      </c>
      <c r="B476" s="194" t="s">
        <v>836</v>
      </c>
      <c r="C476" s="194">
        <v>22</v>
      </c>
      <c r="D476" s="194">
        <v>22</v>
      </c>
      <c r="E476" s="194"/>
      <c r="F476" s="194"/>
    </row>
    <row r="477" ht="15" spans="1:6">
      <c r="A477" s="252" t="s">
        <v>837</v>
      </c>
      <c r="B477" s="194" t="s">
        <v>809</v>
      </c>
      <c r="C477" s="194">
        <v>0</v>
      </c>
      <c r="D477" s="194">
        <v>0</v>
      </c>
      <c r="E477" s="194"/>
      <c r="F477" s="194"/>
    </row>
    <row r="478" ht="15" spans="1:6">
      <c r="A478" s="252" t="s">
        <v>838</v>
      </c>
      <c r="B478" s="194" t="s">
        <v>839</v>
      </c>
      <c r="C478" s="194">
        <v>22</v>
      </c>
      <c r="D478" s="194">
        <v>22</v>
      </c>
      <c r="E478" s="194"/>
      <c r="F478" s="194"/>
    </row>
    <row r="479" ht="15" spans="1:6">
      <c r="A479" s="252" t="s">
        <v>840</v>
      </c>
      <c r="B479" s="194" t="s">
        <v>841</v>
      </c>
      <c r="C479" s="194">
        <v>0</v>
      </c>
      <c r="D479" s="194">
        <v>0</v>
      </c>
      <c r="E479" s="194"/>
      <c r="F479" s="194"/>
    </row>
    <row r="480" ht="15" spans="1:6">
      <c r="A480" s="252" t="s">
        <v>842</v>
      </c>
      <c r="B480" s="194" t="s">
        <v>843</v>
      </c>
      <c r="C480" s="194">
        <v>0</v>
      </c>
      <c r="D480" s="194">
        <v>0</v>
      </c>
      <c r="E480" s="194"/>
      <c r="F480" s="194"/>
    </row>
    <row r="481" ht="15" spans="1:6">
      <c r="A481" s="252" t="s">
        <v>844</v>
      </c>
      <c r="B481" s="194" t="s">
        <v>845</v>
      </c>
      <c r="C481" s="194">
        <v>78</v>
      </c>
      <c r="D481" s="194">
        <v>78</v>
      </c>
      <c r="E481" s="194"/>
      <c r="F481" s="194"/>
    </row>
    <row r="482" ht="15" spans="1:6">
      <c r="A482" s="252" t="s">
        <v>846</v>
      </c>
      <c r="B482" s="194" t="s">
        <v>809</v>
      </c>
      <c r="C482" s="194">
        <v>0</v>
      </c>
      <c r="D482" s="194">
        <v>0</v>
      </c>
      <c r="E482" s="194"/>
      <c r="F482" s="194"/>
    </row>
    <row r="483" ht="15" spans="1:6">
      <c r="A483" s="252" t="s">
        <v>847</v>
      </c>
      <c r="B483" s="194" t="s">
        <v>848</v>
      </c>
      <c r="C483" s="194">
        <v>0</v>
      </c>
      <c r="D483" s="194">
        <v>0</v>
      </c>
      <c r="E483" s="194"/>
      <c r="F483" s="194"/>
    </row>
    <row r="484" ht="15" spans="1:6">
      <c r="A484" s="252" t="s">
        <v>849</v>
      </c>
      <c r="B484" s="194" t="s">
        <v>850</v>
      </c>
      <c r="C484" s="194">
        <v>0</v>
      </c>
      <c r="D484" s="194">
        <v>0</v>
      </c>
      <c r="E484" s="194"/>
      <c r="F484" s="194"/>
    </row>
    <row r="485" ht="15" spans="1:6">
      <c r="A485" s="252" t="s">
        <v>851</v>
      </c>
      <c r="B485" s="194" t="s">
        <v>852</v>
      </c>
      <c r="C485" s="194">
        <v>78</v>
      </c>
      <c r="D485" s="194">
        <v>78</v>
      </c>
      <c r="E485" s="194"/>
      <c r="F485" s="194"/>
    </row>
    <row r="486" ht="15" spans="1:6">
      <c r="A486" s="252" t="s">
        <v>853</v>
      </c>
      <c r="B486" s="194" t="s">
        <v>854</v>
      </c>
      <c r="C486" s="194">
        <v>0</v>
      </c>
      <c r="D486" s="194">
        <v>0</v>
      </c>
      <c r="E486" s="194"/>
      <c r="F486" s="194"/>
    </row>
    <row r="487" ht="15" spans="1:6">
      <c r="A487" s="252" t="s">
        <v>855</v>
      </c>
      <c r="B487" s="194" t="s">
        <v>856</v>
      </c>
      <c r="C487" s="194">
        <v>0</v>
      </c>
      <c r="D487" s="194">
        <v>0</v>
      </c>
      <c r="E487" s="194"/>
      <c r="F487" s="194"/>
    </row>
    <row r="488" ht="15" spans="1:6">
      <c r="A488" s="252" t="s">
        <v>857</v>
      </c>
      <c r="B488" s="194" t="s">
        <v>858</v>
      </c>
      <c r="C488" s="194">
        <v>0</v>
      </c>
      <c r="D488" s="194">
        <v>0</v>
      </c>
      <c r="E488" s="194"/>
      <c r="F488" s="194"/>
    </row>
    <row r="489" ht="15" spans="1:6">
      <c r="A489" s="252" t="s">
        <v>859</v>
      </c>
      <c r="B489" s="194" t="s">
        <v>860</v>
      </c>
      <c r="C489" s="194">
        <v>0</v>
      </c>
      <c r="D489" s="194">
        <v>0</v>
      </c>
      <c r="E489" s="194"/>
      <c r="F489" s="194"/>
    </row>
    <row r="490" ht="15" spans="1:6">
      <c r="A490" s="252" t="s">
        <v>861</v>
      </c>
      <c r="B490" s="194" t="s">
        <v>862</v>
      </c>
      <c r="C490" s="194">
        <v>0</v>
      </c>
      <c r="D490" s="194">
        <v>0</v>
      </c>
      <c r="E490" s="194"/>
      <c r="F490" s="194"/>
    </row>
    <row r="491" ht="15" spans="1:6">
      <c r="A491" s="252" t="s">
        <v>863</v>
      </c>
      <c r="B491" s="194" t="s">
        <v>864</v>
      </c>
      <c r="C491" s="194">
        <v>97</v>
      </c>
      <c r="D491" s="194">
        <v>97</v>
      </c>
      <c r="E491" s="194"/>
      <c r="F491" s="194"/>
    </row>
    <row r="492" ht="15" spans="1:6">
      <c r="A492" s="252" t="s">
        <v>865</v>
      </c>
      <c r="B492" s="194" t="s">
        <v>809</v>
      </c>
      <c r="C492" s="194">
        <v>56</v>
      </c>
      <c r="D492" s="194">
        <v>56</v>
      </c>
      <c r="E492" s="194"/>
      <c r="F492" s="194"/>
    </row>
    <row r="493" ht="15" spans="1:6">
      <c r="A493" s="252" t="s">
        <v>866</v>
      </c>
      <c r="B493" s="194" t="s">
        <v>867</v>
      </c>
      <c r="C493" s="194">
        <v>2</v>
      </c>
      <c r="D493" s="194">
        <v>2</v>
      </c>
      <c r="E493" s="194"/>
      <c r="F493" s="194"/>
    </row>
    <row r="494" ht="15" spans="1:6">
      <c r="A494" s="252" t="s">
        <v>868</v>
      </c>
      <c r="B494" s="194" t="s">
        <v>869</v>
      </c>
      <c r="C494" s="194">
        <v>0</v>
      </c>
      <c r="D494" s="194">
        <v>0</v>
      </c>
      <c r="E494" s="194"/>
      <c r="F494" s="194"/>
    </row>
    <row r="495" ht="15" spans="1:6">
      <c r="A495" s="252" t="s">
        <v>870</v>
      </c>
      <c r="B495" s="194" t="s">
        <v>871</v>
      </c>
      <c r="C495" s="194">
        <v>0</v>
      </c>
      <c r="D495" s="194">
        <v>0</v>
      </c>
      <c r="E495" s="194"/>
      <c r="F495" s="194"/>
    </row>
    <row r="496" ht="15" spans="1:6">
      <c r="A496" s="252" t="s">
        <v>872</v>
      </c>
      <c r="B496" s="194" t="s">
        <v>873</v>
      </c>
      <c r="C496" s="194">
        <v>3</v>
      </c>
      <c r="D496" s="194">
        <v>3</v>
      </c>
      <c r="E496" s="194"/>
      <c r="F496" s="194"/>
    </row>
    <row r="497" ht="15" spans="1:6">
      <c r="A497" s="252" t="s">
        <v>874</v>
      </c>
      <c r="B497" s="194" t="s">
        <v>875</v>
      </c>
      <c r="C497" s="194">
        <v>36</v>
      </c>
      <c r="D497" s="194">
        <v>36</v>
      </c>
      <c r="E497" s="194"/>
      <c r="F497" s="194"/>
    </row>
    <row r="498" ht="15" spans="1:6">
      <c r="A498" s="252" t="s">
        <v>876</v>
      </c>
      <c r="B498" s="194" t="s">
        <v>877</v>
      </c>
      <c r="C498" s="194">
        <v>22</v>
      </c>
      <c r="D498" s="194">
        <v>22</v>
      </c>
      <c r="E498" s="194"/>
      <c r="F498" s="194"/>
    </row>
    <row r="499" ht="15" spans="1:6">
      <c r="A499" s="252" t="s">
        <v>878</v>
      </c>
      <c r="B499" s="194" t="s">
        <v>879</v>
      </c>
      <c r="C499" s="194">
        <v>0</v>
      </c>
      <c r="D499" s="194">
        <v>0</v>
      </c>
      <c r="E499" s="194"/>
      <c r="F499" s="194"/>
    </row>
    <row r="500" ht="15" spans="1:6">
      <c r="A500" s="252" t="s">
        <v>880</v>
      </c>
      <c r="B500" s="194" t="s">
        <v>881</v>
      </c>
      <c r="C500" s="194">
        <v>0</v>
      </c>
      <c r="D500" s="194">
        <v>0</v>
      </c>
      <c r="E500" s="194"/>
      <c r="F500" s="194"/>
    </row>
    <row r="501" ht="15" spans="1:6">
      <c r="A501" s="252" t="s">
        <v>882</v>
      </c>
      <c r="B501" s="194" t="s">
        <v>883</v>
      </c>
      <c r="C501" s="194">
        <v>22</v>
      </c>
      <c r="D501" s="194">
        <v>22</v>
      </c>
      <c r="E501" s="194"/>
      <c r="F501" s="194"/>
    </row>
    <row r="502" ht="15" spans="1:6">
      <c r="A502" s="252" t="s">
        <v>884</v>
      </c>
      <c r="B502" s="194" t="s">
        <v>885</v>
      </c>
      <c r="C502" s="194">
        <v>0</v>
      </c>
      <c r="D502" s="194">
        <v>0</v>
      </c>
      <c r="E502" s="194"/>
      <c r="F502" s="194"/>
    </row>
    <row r="503" ht="15" spans="1:6">
      <c r="A503" s="252" t="s">
        <v>886</v>
      </c>
      <c r="B503" s="194" t="s">
        <v>887</v>
      </c>
      <c r="C503" s="194">
        <v>0</v>
      </c>
      <c r="D503" s="194">
        <v>0</v>
      </c>
      <c r="E503" s="194"/>
      <c r="F503" s="194"/>
    </row>
    <row r="504" ht="15" spans="1:6">
      <c r="A504" s="252" t="s">
        <v>888</v>
      </c>
      <c r="B504" s="194" t="s">
        <v>889</v>
      </c>
      <c r="C504" s="194">
        <v>0</v>
      </c>
      <c r="D504" s="194">
        <v>0</v>
      </c>
      <c r="E504" s="194"/>
      <c r="F504" s="194"/>
    </row>
    <row r="505" ht="15" spans="1:6">
      <c r="A505" s="252" t="s">
        <v>890</v>
      </c>
      <c r="B505" s="194" t="s">
        <v>891</v>
      </c>
      <c r="C505" s="194">
        <v>0</v>
      </c>
      <c r="D505" s="194">
        <v>0</v>
      </c>
      <c r="E505" s="194"/>
      <c r="F505" s="194"/>
    </row>
    <row r="506" ht="15" spans="1:6">
      <c r="A506" s="252" t="s">
        <v>892</v>
      </c>
      <c r="B506" s="194" t="s">
        <v>893</v>
      </c>
      <c r="C506" s="194">
        <v>7160</v>
      </c>
      <c r="D506" s="194">
        <v>7160</v>
      </c>
      <c r="E506" s="194"/>
      <c r="F506" s="194"/>
    </row>
    <row r="507" ht="15" spans="1:6">
      <c r="A507" s="252" t="s">
        <v>894</v>
      </c>
      <c r="B507" s="194" t="s">
        <v>895</v>
      </c>
      <c r="C507" s="194">
        <v>1510</v>
      </c>
      <c r="D507" s="194">
        <v>1510</v>
      </c>
      <c r="E507" s="194"/>
      <c r="F507" s="194"/>
    </row>
    <row r="508" ht="15" spans="1:6">
      <c r="A508" s="252" t="s">
        <v>896</v>
      </c>
      <c r="B508" s="194" t="s">
        <v>897</v>
      </c>
      <c r="C508" s="194">
        <v>0</v>
      </c>
      <c r="D508" s="194">
        <v>0</v>
      </c>
      <c r="E508" s="194"/>
      <c r="F508" s="194"/>
    </row>
    <row r="509" ht="15" spans="1:6">
      <c r="A509" s="252" t="s">
        <v>898</v>
      </c>
      <c r="B509" s="194" t="s">
        <v>899</v>
      </c>
      <c r="C509" s="194">
        <v>0</v>
      </c>
      <c r="D509" s="194">
        <v>0</v>
      </c>
      <c r="E509" s="194"/>
      <c r="F509" s="194"/>
    </row>
    <row r="510" ht="15" spans="1:6">
      <c r="A510" s="252" t="s">
        <v>900</v>
      </c>
      <c r="B510" s="194" t="s">
        <v>901</v>
      </c>
      <c r="C510" s="194">
        <v>5650</v>
      </c>
      <c r="D510" s="194">
        <v>5650</v>
      </c>
      <c r="E510" s="194"/>
      <c r="F510" s="194"/>
    </row>
    <row r="511" ht="15" spans="1:6">
      <c r="A511" s="252" t="s">
        <v>902</v>
      </c>
      <c r="B511" s="194" t="s">
        <v>903</v>
      </c>
      <c r="C511" s="194">
        <v>6646</v>
      </c>
      <c r="D511" s="194">
        <v>6646</v>
      </c>
      <c r="E511" s="194"/>
      <c r="F511" s="194"/>
    </row>
    <row r="512" ht="15" spans="1:6">
      <c r="A512" s="252" t="s">
        <v>904</v>
      </c>
      <c r="B512" s="194" t="s">
        <v>905</v>
      </c>
      <c r="C512" s="194">
        <v>2524</v>
      </c>
      <c r="D512" s="194">
        <v>2524</v>
      </c>
      <c r="E512" s="194"/>
      <c r="F512" s="194"/>
    </row>
    <row r="513" ht="15" spans="1:6">
      <c r="A513" s="252" t="s">
        <v>906</v>
      </c>
      <c r="B513" s="194" t="s">
        <v>69</v>
      </c>
      <c r="C513" s="194">
        <v>630</v>
      </c>
      <c r="D513" s="194">
        <v>630</v>
      </c>
      <c r="E513" s="194"/>
      <c r="F513" s="194"/>
    </row>
    <row r="514" ht="15" spans="1:6">
      <c r="A514" s="252" t="s">
        <v>907</v>
      </c>
      <c r="B514" s="194" t="s">
        <v>71</v>
      </c>
      <c r="C514" s="194">
        <v>33</v>
      </c>
      <c r="D514" s="194">
        <v>33</v>
      </c>
      <c r="E514" s="194"/>
      <c r="F514" s="194"/>
    </row>
    <row r="515" ht="15" spans="1:6">
      <c r="A515" s="252" t="s">
        <v>908</v>
      </c>
      <c r="B515" s="194" t="s">
        <v>73</v>
      </c>
      <c r="C515" s="194">
        <v>0</v>
      </c>
      <c r="D515" s="194">
        <v>0</v>
      </c>
      <c r="E515" s="194"/>
      <c r="F515" s="194"/>
    </row>
    <row r="516" ht="15" spans="1:6">
      <c r="A516" s="252" t="s">
        <v>909</v>
      </c>
      <c r="B516" s="194" t="s">
        <v>910</v>
      </c>
      <c r="C516" s="194">
        <v>92</v>
      </c>
      <c r="D516" s="194">
        <v>92</v>
      </c>
      <c r="E516" s="194"/>
      <c r="F516" s="194"/>
    </row>
    <row r="517" ht="15" spans="1:6">
      <c r="A517" s="252" t="s">
        <v>911</v>
      </c>
      <c r="B517" s="194" t="s">
        <v>912</v>
      </c>
      <c r="C517" s="194">
        <v>130</v>
      </c>
      <c r="D517" s="194">
        <v>130</v>
      </c>
      <c r="E517" s="194"/>
      <c r="F517" s="194"/>
    </row>
    <row r="518" ht="15" spans="1:6">
      <c r="A518" s="252" t="s">
        <v>913</v>
      </c>
      <c r="B518" s="194" t="s">
        <v>914</v>
      </c>
      <c r="C518" s="194">
        <v>0</v>
      </c>
      <c r="D518" s="194">
        <v>0</v>
      </c>
      <c r="E518" s="194"/>
      <c r="F518" s="194"/>
    </row>
    <row r="519" ht="15" spans="1:6">
      <c r="A519" s="252" t="s">
        <v>915</v>
      </c>
      <c r="B519" s="194" t="s">
        <v>916</v>
      </c>
      <c r="C519" s="194">
        <v>0</v>
      </c>
      <c r="D519" s="194">
        <v>0</v>
      </c>
      <c r="E519" s="194"/>
      <c r="F519" s="194"/>
    </row>
    <row r="520" ht="15" spans="1:6">
      <c r="A520" s="252" t="s">
        <v>917</v>
      </c>
      <c r="B520" s="194" t="s">
        <v>918</v>
      </c>
      <c r="C520" s="194">
        <v>36</v>
      </c>
      <c r="D520" s="194">
        <v>36</v>
      </c>
      <c r="E520" s="194"/>
      <c r="F520" s="194"/>
    </row>
    <row r="521" ht="15" spans="1:6">
      <c r="A521" s="252" t="s">
        <v>919</v>
      </c>
      <c r="B521" s="194" t="s">
        <v>920</v>
      </c>
      <c r="C521" s="194">
        <v>45</v>
      </c>
      <c r="D521" s="194">
        <v>45</v>
      </c>
      <c r="E521" s="194"/>
      <c r="F521" s="194"/>
    </row>
    <row r="522" ht="15" spans="1:6">
      <c r="A522" s="252" t="s">
        <v>921</v>
      </c>
      <c r="B522" s="194" t="s">
        <v>922</v>
      </c>
      <c r="C522" s="194">
        <v>25</v>
      </c>
      <c r="D522" s="194">
        <v>25</v>
      </c>
      <c r="E522" s="194"/>
      <c r="F522" s="194"/>
    </row>
    <row r="523" ht="15" spans="1:6">
      <c r="A523" s="252" t="s">
        <v>923</v>
      </c>
      <c r="B523" s="194" t="s">
        <v>924</v>
      </c>
      <c r="C523" s="194">
        <v>190</v>
      </c>
      <c r="D523" s="194">
        <v>190</v>
      </c>
      <c r="E523" s="194"/>
      <c r="F523" s="194"/>
    </row>
    <row r="524" ht="15" spans="1:6">
      <c r="A524" s="252" t="s">
        <v>925</v>
      </c>
      <c r="B524" s="194" t="s">
        <v>926</v>
      </c>
      <c r="C524" s="194">
        <v>208</v>
      </c>
      <c r="D524" s="194">
        <v>208</v>
      </c>
      <c r="E524" s="194"/>
      <c r="F524" s="194"/>
    </row>
    <row r="525" ht="15" spans="1:6">
      <c r="A525" s="252" t="s">
        <v>927</v>
      </c>
      <c r="B525" s="194" t="s">
        <v>928</v>
      </c>
      <c r="C525" s="194">
        <v>325</v>
      </c>
      <c r="D525" s="194">
        <v>325</v>
      </c>
      <c r="E525" s="194"/>
      <c r="F525" s="194"/>
    </row>
    <row r="526" ht="15" spans="1:6">
      <c r="A526" s="252" t="s">
        <v>929</v>
      </c>
      <c r="B526" s="194" t="s">
        <v>930</v>
      </c>
      <c r="C526" s="194">
        <v>70</v>
      </c>
      <c r="D526" s="194">
        <v>70</v>
      </c>
      <c r="E526" s="194"/>
      <c r="F526" s="194"/>
    </row>
    <row r="527" ht="15" spans="1:6">
      <c r="A527" s="252" t="s">
        <v>931</v>
      </c>
      <c r="B527" s="194" t="s">
        <v>932</v>
      </c>
      <c r="C527" s="194">
        <v>740</v>
      </c>
      <c r="D527" s="194">
        <v>740</v>
      </c>
      <c r="E527" s="194"/>
      <c r="F527" s="194"/>
    </row>
    <row r="528" ht="15" spans="1:6">
      <c r="A528" s="252" t="s">
        <v>933</v>
      </c>
      <c r="B528" s="194" t="s">
        <v>934</v>
      </c>
      <c r="C528" s="194">
        <v>996</v>
      </c>
      <c r="D528" s="194">
        <v>996</v>
      </c>
      <c r="E528" s="194"/>
      <c r="F528" s="194"/>
    </row>
    <row r="529" ht="15" spans="1:6">
      <c r="A529" s="252" t="s">
        <v>935</v>
      </c>
      <c r="B529" s="194" t="s">
        <v>69</v>
      </c>
      <c r="C529" s="194">
        <v>476</v>
      </c>
      <c r="D529" s="194">
        <v>476</v>
      </c>
      <c r="E529" s="194"/>
      <c r="F529" s="194"/>
    </row>
    <row r="530" ht="15" spans="1:6">
      <c r="A530" s="252" t="s">
        <v>936</v>
      </c>
      <c r="B530" s="194" t="s">
        <v>71</v>
      </c>
      <c r="C530" s="194">
        <v>0</v>
      </c>
      <c r="D530" s="194">
        <v>0</v>
      </c>
      <c r="E530" s="194"/>
      <c r="F530" s="194"/>
    </row>
    <row r="531" ht="15" spans="1:6">
      <c r="A531" s="252" t="s">
        <v>937</v>
      </c>
      <c r="B531" s="194" t="s">
        <v>73</v>
      </c>
      <c r="C531" s="194">
        <v>0</v>
      </c>
      <c r="D531" s="194">
        <v>0</v>
      </c>
      <c r="E531" s="194"/>
      <c r="F531" s="194"/>
    </row>
    <row r="532" ht="15" spans="1:6">
      <c r="A532" s="252" t="s">
        <v>938</v>
      </c>
      <c r="B532" s="194" t="s">
        <v>939</v>
      </c>
      <c r="C532" s="194">
        <v>220</v>
      </c>
      <c r="D532" s="194">
        <v>220</v>
      </c>
      <c r="E532" s="194"/>
      <c r="F532" s="194"/>
    </row>
    <row r="533" ht="15" spans="1:6">
      <c r="A533" s="252" t="s">
        <v>940</v>
      </c>
      <c r="B533" s="194" t="s">
        <v>941</v>
      </c>
      <c r="C533" s="194">
        <v>30</v>
      </c>
      <c r="D533" s="194">
        <v>30</v>
      </c>
      <c r="E533" s="194"/>
      <c r="F533" s="194"/>
    </row>
    <row r="534" ht="15" spans="1:6">
      <c r="A534" s="252" t="s">
        <v>942</v>
      </c>
      <c r="B534" s="194" t="s">
        <v>943</v>
      </c>
      <c r="C534" s="194">
        <v>0</v>
      </c>
      <c r="D534" s="194">
        <v>0</v>
      </c>
      <c r="E534" s="194"/>
      <c r="F534" s="194"/>
    </row>
    <row r="535" ht="15" spans="1:6">
      <c r="A535" s="252" t="s">
        <v>944</v>
      </c>
      <c r="B535" s="194" t="s">
        <v>945</v>
      </c>
      <c r="C535" s="194">
        <v>270</v>
      </c>
      <c r="D535" s="194">
        <v>270</v>
      </c>
      <c r="E535" s="194"/>
      <c r="F535" s="194"/>
    </row>
    <row r="536" ht="15" spans="1:6">
      <c r="A536" s="252" t="s">
        <v>946</v>
      </c>
      <c r="B536" s="194" t="s">
        <v>947</v>
      </c>
      <c r="C536" s="194">
        <v>166</v>
      </c>
      <c r="D536" s="194">
        <v>166</v>
      </c>
      <c r="E536" s="194"/>
      <c r="F536" s="194"/>
    </row>
    <row r="537" ht="15" spans="1:6">
      <c r="A537" s="252" t="s">
        <v>948</v>
      </c>
      <c r="B537" s="194" t="s">
        <v>69</v>
      </c>
      <c r="C537" s="194">
        <v>0</v>
      </c>
      <c r="D537" s="194">
        <v>0</v>
      </c>
      <c r="E537" s="194"/>
      <c r="F537" s="194"/>
    </row>
    <row r="538" ht="15" spans="1:6">
      <c r="A538" s="252" t="s">
        <v>949</v>
      </c>
      <c r="B538" s="194" t="s">
        <v>71</v>
      </c>
      <c r="C538" s="194">
        <v>0</v>
      </c>
      <c r="D538" s="194">
        <v>0</v>
      </c>
      <c r="E538" s="194"/>
      <c r="F538" s="194"/>
    </row>
    <row r="539" ht="15" spans="1:6">
      <c r="A539" s="252" t="s">
        <v>950</v>
      </c>
      <c r="B539" s="194" t="s">
        <v>73</v>
      </c>
      <c r="C539" s="194">
        <v>0</v>
      </c>
      <c r="D539" s="194">
        <v>0</v>
      </c>
      <c r="E539" s="194"/>
      <c r="F539" s="194"/>
    </row>
    <row r="540" ht="15" spans="1:6">
      <c r="A540" s="252" t="s">
        <v>951</v>
      </c>
      <c r="B540" s="194" t="s">
        <v>952</v>
      </c>
      <c r="C540" s="194">
        <v>0</v>
      </c>
      <c r="D540" s="194">
        <v>0</v>
      </c>
      <c r="E540" s="194"/>
      <c r="F540" s="194"/>
    </row>
    <row r="541" ht="15" spans="1:6">
      <c r="A541" s="252" t="s">
        <v>953</v>
      </c>
      <c r="B541" s="194" t="s">
        <v>954</v>
      </c>
      <c r="C541" s="194">
        <v>12</v>
      </c>
      <c r="D541" s="194">
        <v>12</v>
      </c>
      <c r="E541" s="194"/>
      <c r="F541" s="194"/>
    </row>
    <row r="542" ht="15" spans="1:6">
      <c r="A542" s="252" t="s">
        <v>955</v>
      </c>
      <c r="B542" s="194" t="s">
        <v>956</v>
      </c>
      <c r="C542" s="194">
        <v>16</v>
      </c>
      <c r="D542" s="194">
        <v>16</v>
      </c>
      <c r="E542" s="194"/>
      <c r="F542" s="194"/>
    </row>
    <row r="543" ht="15" spans="1:6">
      <c r="A543" s="252" t="s">
        <v>957</v>
      </c>
      <c r="B543" s="194" t="s">
        <v>958</v>
      </c>
      <c r="C543" s="194">
        <v>55</v>
      </c>
      <c r="D543" s="194">
        <v>55</v>
      </c>
      <c r="E543" s="194"/>
      <c r="F543" s="194"/>
    </row>
    <row r="544" ht="15" spans="1:6">
      <c r="A544" s="252" t="s">
        <v>959</v>
      </c>
      <c r="B544" s="194" t="s">
        <v>960</v>
      </c>
      <c r="C544" s="194">
        <v>75</v>
      </c>
      <c r="D544" s="194">
        <v>75</v>
      </c>
      <c r="E544" s="194"/>
      <c r="F544" s="194"/>
    </row>
    <row r="545" ht="15" spans="1:6">
      <c r="A545" s="252" t="s">
        <v>961</v>
      </c>
      <c r="B545" s="194" t="s">
        <v>962</v>
      </c>
      <c r="C545" s="194">
        <v>0</v>
      </c>
      <c r="D545" s="194">
        <v>0</v>
      </c>
      <c r="E545" s="194"/>
      <c r="F545" s="194"/>
    </row>
    <row r="546" ht="15" spans="1:6">
      <c r="A546" s="252" t="s">
        <v>963</v>
      </c>
      <c r="B546" s="194" t="s">
        <v>964</v>
      </c>
      <c r="C546" s="194">
        <v>8</v>
      </c>
      <c r="D546" s="194">
        <v>8</v>
      </c>
      <c r="E546" s="194"/>
      <c r="F546" s="194"/>
    </row>
    <row r="547" ht="15" spans="1:6">
      <c r="A547" s="252" t="s">
        <v>965</v>
      </c>
      <c r="B547" s="194" t="s">
        <v>966</v>
      </c>
      <c r="C547" s="194">
        <v>789</v>
      </c>
      <c r="D547" s="194">
        <v>789</v>
      </c>
      <c r="E547" s="194"/>
      <c r="F547" s="194"/>
    </row>
    <row r="548" ht="15" spans="1:6">
      <c r="A548" s="252" t="s">
        <v>967</v>
      </c>
      <c r="B548" s="194" t="s">
        <v>69</v>
      </c>
      <c r="C548" s="194">
        <v>0</v>
      </c>
      <c r="D548" s="194">
        <v>0</v>
      </c>
      <c r="E548" s="194"/>
      <c r="F548" s="194"/>
    </row>
    <row r="549" ht="15" spans="1:6">
      <c r="A549" s="252" t="s">
        <v>968</v>
      </c>
      <c r="B549" s="194" t="s">
        <v>71</v>
      </c>
      <c r="C549" s="194">
        <v>0</v>
      </c>
      <c r="D549" s="194">
        <v>0</v>
      </c>
      <c r="E549" s="194"/>
      <c r="F549" s="194"/>
    </row>
    <row r="550" ht="15" spans="1:6">
      <c r="A550" s="252" t="s">
        <v>969</v>
      </c>
      <c r="B550" s="194" t="s">
        <v>73</v>
      </c>
      <c r="C550" s="194">
        <v>0</v>
      </c>
      <c r="D550" s="194">
        <v>0</v>
      </c>
      <c r="E550" s="194"/>
      <c r="F550" s="194"/>
    </row>
    <row r="551" ht="15" spans="1:6">
      <c r="A551" s="252" t="s">
        <v>970</v>
      </c>
      <c r="B551" s="194" t="s">
        <v>971</v>
      </c>
      <c r="C551" s="194">
        <v>0</v>
      </c>
      <c r="D551" s="194">
        <v>0</v>
      </c>
      <c r="E551" s="194"/>
      <c r="F551" s="194"/>
    </row>
    <row r="552" ht="15" spans="1:6">
      <c r="A552" s="252" t="s">
        <v>972</v>
      </c>
      <c r="B552" s="194" t="s">
        <v>973</v>
      </c>
      <c r="C552" s="194">
        <v>0</v>
      </c>
      <c r="D552" s="194">
        <v>0</v>
      </c>
      <c r="E552" s="194"/>
      <c r="F552" s="194"/>
    </row>
    <row r="553" ht="15" spans="1:6">
      <c r="A553" s="252" t="s">
        <v>974</v>
      </c>
      <c r="B553" s="194" t="s">
        <v>975</v>
      </c>
      <c r="C553" s="194">
        <v>0</v>
      </c>
      <c r="D553" s="194">
        <v>0</v>
      </c>
      <c r="E553" s="194"/>
      <c r="F553" s="194"/>
    </row>
    <row r="554" ht="15" spans="1:6">
      <c r="A554" s="252" t="s">
        <v>976</v>
      </c>
      <c r="B554" s="194" t="s">
        <v>977</v>
      </c>
      <c r="C554" s="194">
        <v>789</v>
      </c>
      <c r="D554" s="194">
        <v>789</v>
      </c>
      <c r="E554" s="194"/>
      <c r="F554" s="194"/>
    </row>
    <row r="555" ht="15" spans="1:6">
      <c r="A555" s="252" t="s">
        <v>978</v>
      </c>
      <c r="B555" s="194" t="s">
        <v>979</v>
      </c>
      <c r="C555" s="194">
        <v>0</v>
      </c>
      <c r="D555" s="194">
        <v>0</v>
      </c>
      <c r="E555" s="194"/>
      <c r="F555" s="194"/>
    </row>
    <row r="556" ht="15" spans="1:6">
      <c r="A556" s="252" t="s">
        <v>980</v>
      </c>
      <c r="B556" s="194" t="s">
        <v>981</v>
      </c>
      <c r="C556" s="194">
        <v>1181</v>
      </c>
      <c r="D556" s="194">
        <v>1181</v>
      </c>
      <c r="E556" s="194"/>
      <c r="F556" s="194"/>
    </row>
    <row r="557" ht="15" spans="1:6">
      <c r="A557" s="252" t="s">
        <v>982</v>
      </c>
      <c r="B557" s="194" t="s">
        <v>69</v>
      </c>
      <c r="C557" s="194">
        <v>655</v>
      </c>
      <c r="D557" s="194">
        <v>655</v>
      </c>
      <c r="E557" s="194"/>
      <c r="F557" s="194"/>
    </row>
    <row r="558" ht="15" spans="1:6">
      <c r="A558" s="252" t="s">
        <v>983</v>
      </c>
      <c r="B558" s="194" t="s">
        <v>71</v>
      </c>
      <c r="C558" s="194">
        <v>0</v>
      </c>
      <c r="D558" s="194">
        <v>0</v>
      </c>
      <c r="E558" s="194"/>
      <c r="F558" s="194"/>
    </row>
    <row r="559" ht="15" spans="1:6">
      <c r="A559" s="252" t="s">
        <v>984</v>
      </c>
      <c r="B559" s="194" t="s">
        <v>73</v>
      </c>
      <c r="C559" s="194">
        <v>0</v>
      </c>
      <c r="D559" s="194">
        <v>0</v>
      </c>
      <c r="E559" s="194"/>
      <c r="F559" s="194"/>
    </row>
    <row r="560" ht="15" spans="1:6">
      <c r="A560" s="252" t="s">
        <v>985</v>
      </c>
      <c r="B560" s="194" t="s">
        <v>986</v>
      </c>
      <c r="C560" s="194">
        <v>0</v>
      </c>
      <c r="D560" s="194">
        <v>0</v>
      </c>
      <c r="E560" s="194"/>
      <c r="F560" s="194"/>
    </row>
    <row r="561" ht="15" spans="1:6">
      <c r="A561" s="252" t="s">
        <v>987</v>
      </c>
      <c r="B561" s="194" t="s">
        <v>988</v>
      </c>
      <c r="C561" s="194">
        <v>0</v>
      </c>
      <c r="D561" s="194">
        <v>0</v>
      </c>
      <c r="E561" s="194"/>
      <c r="F561" s="194"/>
    </row>
    <row r="562" ht="15" spans="1:6">
      <c r="A562" s="252" t="s">
        <v>989</v>
      </c>
      <c r="B562" s="194" t="s">
        <v>990</v>
      </c>
      <c r="C562" s="194">
        <v>136</v>
      </c>
      <c r="D562" s="194">
        <v>136</v>
      </c>
      <c r="E562" s="194"/>
      <c r="F562" s="194"/>
    </row>
    <row r="563" ht="15" spans="1:6">
      <c r="A563" s="252" t="s">
        <v>991</v>
      </c>
      <c r="B563" s="194" t="s">
        <v>992</v>
      </c>
      <c r="C563" s="194">
        <v>390</v>
      </c>
      <c r="D563" s="194">
        <v>390</v>
      </c>
      <c r="E563" s="194"/>
      <c r="F563" s="194"/>
    </row>
    <row r="564" ht="15" spans="1:6">
      <c r="A564" s="252" t="s">
        <v>993</v>
      </c>
      <c r="B564" s="194" t="s">
        <v>994</v>
      </c>
      <c r="C564" s="194">
        <v>990</v>
      </c>
      <c r="D564" s="194">
        <v>990</v>
      </c>
      <c r="E564" s="194"/>
      <c r="F564" s="194"/>
    </row>
    <row r="565" ht="15" spans="1:6">
      <c r="A565" s="252" t="s">
        <v>995</v>
      </c>
      <c r="B565" s="194" t="s">
        <v>996</v>
      </c>
      <c r="C565" s="194">
        <v>0</v>
      </c>
      <c r="D565" s="194">
        <v>0</v>
      </c>
      <c r="E565" s="194"/>
      <c r="F565" s="194"/>
    </row>
    <row r="566" ht="15" spans="1:6">
      <c r="A566" s="252" t="s">
        <v>997</v>
      </c>
      <c r="B566" s="194" t="s">
        <v>998</v>
      </c>
      <c r="C566" s="194">
        <v>990</v>
      </c>
      <c r="D566" s="194">
        <v>990</v>
      </c>
      <c r="E566" s="194"/>
      <c r="F566" s="194"/>
    </row>
    <row r="567" ht="15" spans="1:6">
      <c r="A567" s="252" t="s">
        <v>999</v>
      </c>
      <c r="B567" s="194" t="s">
        <v>1000</v>
      </c>
      <c r="C567" s="194">
        <v>114006</v>
      </c>
      <c r="D567" s="194">
        <v>114006</v>
      </c>
      <c r="E567" s="194"/>
      <c r="F567" s="194"/>
    </row>
    <row r="568" ht="15" spans="1:6">
      <c r="A568" s="252" t="s">
        <v>1001</v>
      </c>
      <c r="B568" s="194" t="s">
        <v>1002</v>
      </c>
      <c r="C568" s="194">
        <v>2350</v>
      </c>
      <c r="D568" s="194">
        <v>2350</v>
      </c>
      <c r="E568" s="194"/>
      <c r="F568" s="194"/>
    </row>
    <row r="569" ht="15" spans="1:6">
      <c r="A569" s="252" t="s">
        <v>1003</v>
      </c>
      <c r="B569" s="194" t="s">
        <v>69</v>
      </c>
      <c r="C569" s="194">
        <v>650</v>
      </c>
      <c r="D569" s="194">
        <v>650</v>
      </c>
      <c r="E569" s="194"/>
      <c r="F569" s="194"/>
    </row>
    <row r="570" ht="15" spans="1:6">
      <c r="A570" s="252" t="s">
        <v>1004</v>
      </c>
      <c r="B570" s="194" t="s">
        <v>71</v>
      </c>
      <c r="C570" s="194">
        <v>0</v>
      </c>
      <c r="D570" s="194">
        <v>0</v>
      </c>
      <c r="E570" s="194"/>
      <c r="F570" s="194"/>
    </row>
    <row r="571" ht="15" spans="1:6">
      <c r="A571" s="252" t="s">
        <v>1005</v>
      </c>
      <c r="B571" s="194" t="s">
        <v>73</v>
      </c>
      <c r="C571" s="194">
        <v>0</v>
      </c>
      <c r="D571" s="194">
        <v>0</v>
      </c>
      <c r="E571" s="194"/>
      <c r="F571" s="194"/>
    </row>
    <row r="572" ht="15" spans="1:6">
      <c r="A572" s="252" t="s">
        <v>1006</v>
      </c>
      <c r="B572" s="194" t="s">
        <v>1007</v>
      </c>
      <c r="C572" s="194">
        <v>0</v>
      </c>
      <c r="D572" s="194">
        <v>0</v>
      </c>
      <c r="E572" s="194"/>
      <c r="F572" s="194"/>
    </row>
    <row r="573" ht="15" spans="1:6">
      <c r="A573" s="252" t="s">
        <v>1008</v>
      </c>
      <c r="B573" s="194" t="s">
        <v>1009</v>
      </c>
      <c r="C573" s="194">
        <v>145</v>
      </c>
      <c r="D573" s="194">
        <v>145</v>
      </c>
      <c r="E573" s="194"/>
      <c r="F573" s="194"/>
    </row>
    <row r="574" ht="15" spans="1:6">
      <c r="A574" s="252" t="s">
        <v>1010</v>
      </c>
      <c r="B574" s="194" t="s">
        <v>1011</v>
      </c>
      <c r="C574" s="194">
        <v>390</v>
      </c>
      <c r="D574" s="194">
        <v>390</v>
      </c>
      <c r="E574" s="194"/>
      <c r="F574" s="194"/>
    </row>
    <row r="575" ht="15" spans="1:6">
      <c r="A575" s="252" t="s">
        <v>1012</v>
      </c>
      <c r="B575" s="194" t="s">
        <v>1013</v>
      </c>
      <c r="C575" s="194">
        <v>0</v>
      </c>
      <c r="D575" s="194">
        <v>0</v>
      </c>
      <c r="E575" s="194"/>
      <c r="F575" s="194"/>
    </row>
    <row r="576" ht="15" spans="1:6">
      <c r="A576" s="252" t="s">
        <v>1014</v>
      </c>
      <c r="B576" s="194" t="s">
        <v>168</v>
      </c>
      <c r="C576" s="194">
        <v>0</v>
      </c>
      <c r="D576" s="194">
        <v>0</v>
      </c>
      <c r="E576" s="194"/>
      <c r="F576" s="194"/>
    </row>
    <row r="577" ht="15" spans="1:6">
      <c r="A577" s="252" t="s">
        <v>1015</v>
      </c>
      <c r="B577" s="194" t="s">
        <v>1016</v>
      </c>
      <c r="C577" s="194">
        <v>935</v>
      </c>
      <c r="D577" s="194">
        <v>935</v>
      </c>
      <c r="E577" s="194"/>
      <c r="F577" s="194"/>
    </row>
    <row r="578" ht="15" spans="1:6">
      <c r="A578" s="252" t="s">
        <v>1017</v>
      </c>
      <c r="B578" s="194" t="s">
        <v>1018</v>
      </c>
      <c r="C578" s="194">
        <v>0</v>
      </c>
      <c r="D578" s="194">
        <v>0</v>
      </c>
      <c r="E578" s="194"/>
      <c r="F578" s="194"/>
    </row>
    <row r="579" ht="15" spans="1:6">
      <c r="A579" s="252" t="s">
        <v>1019</v>
      </c>
      <c r="B579" s="194" t="s">
        <v>1020</v>
      </c>
      <c r="C579" s="194">
        <v>0</v>
      </c>
      <c r="D579" s="194">
        <v>0</v>
      </c>
      <c r="E579" s="194"/>
      <c r="F579" s="194"/>
    </row>
    <row r="580" ht="15" spans="1:6">
      <c r="A580" s="252" t="s">
        <v>1021</v>
      </c>
      <c r="B580" s="194" t="s">
        <v>1022</v>
      </c>
      <c r="C580" s="194">
        <v>0</v>
      </c>
      <c r="D580" s="194">
        <v>0</v>
      </c>
      <c r="E580" s="194"/>
      <c r="F580" s="194"/>
    </row>
    <row r="581" ht="15" spans="1:6">
      <c r="A581" s="252" t="s">
        <v>1023</v>
      </c>
      <c r="B581" s="194" t="s">
        <v>1024</v>
      </c>
      <c r="C581" s="194">
        <v>0</v>
      </c>
      <c r="D581" s="194">
        <v>0</v>
      </c>
      <c r="E581" s="194"/>
      <c r="F581" s="194"/>
    </row>
    <row r="582" ht="15" spans="1:6">
      <c r="A582" s="252" t="s">
        <v>1025</v>
      </c>
      <c r="B582" s="194" t="s">
        <v>1026</v>
      </c>
      <c r="C582" s="194">
        <v>0</v>
      </c>
      <c r="D582" s="194">
        <v>0</v>
      </c>
      <c r="E582" s="194"/>
      <c r="F582" s="194"/>
    </row>
    <row r="583" ht="15" spans="1:6">
      <c r="A583" s="252" t="s">
        <v>1027</v>
      </c>
      <c r="B583" s="194" t="s">
        <v>1028</v>
      </c>
      <c r="C583" s="194">
        <v>0</v>
      </c>
      <c r="D583" s="194">
        <v>0</v>
      </c>
      <c r="E583" s="194"/>
      <c r="F583" s="194"/>
    </row>
    <row r="584" ht="15" spans="1:6">
      <c r="A584" s="252" t="s">
        <v>1029</v>
      </c>
      <c r="B584" s="194" t="s">
        <v>1030</v>
      </c>
      <c r="C584" s="194">
        <v>0</v>
      </c>
      <c r="D584" s="194">
        <v>0</v>
      </c>
      <c r="E584" s="194"/>
      <c r="F584" s="194"/>
    </row>
    <row r="585" ht="15" spans="1:6">
      <c r="A585" s="252" t="s">
        <v>1031</v>
      </c>
      <c r="B585" s="194" t="s">
        <v>87</v>
      </c>
      <c r="C585" s="194">
        <v>0</v>
      </c>
      <c r="D585" s="194">
        <v>0</v>
      </c>
      <c r="E585" s="194"/>
      <c r="F585" s="194"/>
    </row>
    <row r="586" ht="15" spans="1:6">
      <c r="A586" s="252" t="s">
        <v>1032</v>
      </c>
      <c r="B586" s="194" t="s">
        <v>1033</v>
      </c>
      <c r="C586" s="194">
        <v>230</v>
      </c>
      <c r="D586" s="194">
        <v>230</v>
      </c>
      <c r="E586" s="194"/>
      <c r="F586" s="194"/>
    </row>
    <row r="587" ht="15" spans="1:6">
      <c r="A587" s="252" t="s">
        <v>1034</v>
      </c>
      <c r="B587" s="194" t="s">
        <v>1035</v>
      </c>
      <c r="C587" s="194">
        <v>1245</v>
      </c>
      <c r="D587" s="194">
        <v>1245</v>
      </c>
      <c r="E587" s="194"/>
      <c r="F587" s="194"/>
    </row>
    <row r="588" ht="15" spans="1:6">
      <c r="A588" s="252" t="s">
        <v>1036</v>
      </c>
      <c r="B588" s="194" t="s">
        <v>69</v>
      </c>
      <c r="C588" s="194">
        <v>875</v>
      </c>
      <c r="D588" s="194">
        <v>875</v>
      </c>
      <c r="E588" s="194"/>
      <c r="F588" s="194"/>
    </row>
    <row r="589" ht="15" spans="1:6">
      <c r="A589" s="252" t="s">
        <v>1037</v>
      </c>
      <c r="B589" s="194" t="s">
        <v>71</v>
      </c>
      <c r="C589" s="194">
        <v>25</v>
      </c>
      <c r="D589" s="194">
        <v>25</v>
      </c>
      <c r="E589" s="194"/>
      <c r="F589" s="194"/>
    </row>
    <row r="590" ht="15" spans="1:6">
      <c r="A590" s="252" t="s">
        <v>1038</v>
      </c>
      <c r="B590" s="194" t="s">
        <v>73</v>
      </c>
      <c r="C590" s="194">
        <v>0</v>
      </c>
      <c r="D590" s="194">
        <v>0</v>
      </c>
      <c r="E590" s="194"/>
      <c r="F590" s="194"/>
    </row>
    <row r="591" ht="15" spans="1:6">
      <c r="A591" s="252" t="s">
        <v>1039</v>
      </c>
      <c r="B591" s="194" t="s">
        <v>1040</v>
      </c>
      <c r="C591" s="194">
        <v>0</v>
      </c>
      <c r="D591" s="194">
        <v>0</v>
      </c>
      <c r="E591" s="194"/>
      <c r="F591" s="194"/>
    </row>
    <row r="592" ht="15" spans="1:6">
      <c r="A592" s="252" t="s">
        <v>1041</v>
      </c>
      <c r="B592" s="194" t="s">
        <v>1042</v>
      </c>
      <c r="C592" s="194">
        <v>0</v>
      </c>
      <c r="D592" s="194">
        <v>0</v>
      </c>
      <c r="E592" s="194"/>
      <c r="F592" s="194"/>
    </row>
    <row r="593" ht="15" spans="1:6">
      <c r="A593" s="252" t="s">
        <v>1043</v>
      </c>
      <c r="B593" s="194" t="s">
        <v>1044</v>
      </c>
      <c r="C593" s="194">
        <v>0</v>
      </c>
      <c r="D593" s="194">
        <v>0</v>
      </c>
      <c r="E593" s="194"/>
      <c r="F593" s="194"/>
    </row>
    <row r="594" ht="15" spans="1:6">
      <c r="A594" s="252" t="s">
        <v>1045</v>
      </c>
      <c r="B594" s="194" t="s">
        <v>1046</v>
      </c>
      <c r="C594" s="194">
        <v>345</v>
      </c>
      <c r="D594" s="194">
        <v>345</v>
      </c>
      <c r="E594" s="194"/>
      <c r="F594" s="194"/>
    </row>
    <row r="595" ht="15" spans="1:6">
      <c r="A595" s="252" t="s">
        <v>1047</v>
      </c>
      <c r="B595" s="194" t="s">
        <v>1048</v>
      </c>
      <c r="C595" s="194">
        <v>0</v>
      </c>
      <c r="D595" s="194">
        <v>0</v>
      </c>
      <c r="E595" s="194"/>
      <c r="F595" s="194"/>
    </row>
    <row r="596" ht="15" spans="1:6">
      <c r="A596" s="252" t="s">
        <v>1049</v>
      </c>
      <c r="B596" s="194" t="s">
        <v>1050</v>
      </c>
      <c r="C596" s="194">
        <v>0</v>
      </c>
      <c r="D596" s="194">
        <v>0</v>
      </c>
      <c r="E596" s="194"/>
      <c r="F596" s="194"/>
    </row>
    <row r="597" ht="15" spans="1:6">
      <c r="A597" s="252" t="s">
        <v>1051</v>
      </c>
      <c r="B597" s="194" t="s">
        <v>1052</v>
      </c>
      <c r="C597" s="194">
        <v>35912</v>
      </c>
      <c r="D597" s="194">
        <v>35912</v>
      </c>
      <c r="E597" s="194"/>
      <c r="F597" s="194"/>
    </row>
    <row r="598" ht="15" spans="1:6">
      <c r="A598" s="252" t="s">
        <v>1053</v>
      </c>
      <c r="B598" s="194" t="s">
        <v>1054</v>
      </c>
      <c r="C598" s="194">
        <v>2</v>
      </c>
      <c r="D598" s="194">
        <v>2</v>
      </c>
      <c r="E598" s="194"/>
      <c r="F598" s="194"/>
    </row>
    <row r="599" ht="15" spans="1:6">
      <c r="A599" s="252" t="s">
        <v>1055</v>
      </c>
      <c r="B599" s="194" t="s">
        <v>1056</v>
      </c>
      <c r="C599" s="194">
        <v>0</v>
      </c>
      <c r="D599" s="194">
        <v>0</v>
      </c>
      <c r="E599" s="194"/>
      <c r="F599" s="194"/>
    </row>
    <row r="600" ht="15" spans="1:6">
      <c r="A600" s="252" t="s">
        <v>1057</v>
      </c>
      <c r="B600" s="194" t="s">
        <v>1058</v>
      </c>
      <c r="C600" s="194">
        <v>0</v>
      </c>
      <c r="D600" s="194">
        <v>0</v>
      </c>
      <c r="E600" s="194"/>
      <c r="F600" s="194"/>
    </row>
    <row r="601" ht="15" spans="1:6">
      <c r="A601" s="252" t="s">
        <v>1059</v>
      </c>
      <c r="B601" s="194" t="s">
        <v>1060</v>
      </c>
      <c r="C601" s="194">
        <v>710</v>
      </c>
      <c r="D601" s="194">
        <v>710</v>
      </c>
      <c r="E601" s="194"/>
      <c r="F601" s="194"/>
    </row>
    <row r="602" ht="15" spans="1:6">
      <c r="A602" s="252" t="s">
        <v>1061</v>
      </c>
      <c r="B602" s="194" t="s">
        <v>1062</v>
      </c>
      <c r="C602" s="194">
        <v>1090</v>
      </c>
      <c r="D602" s="194">
        <v>1090</v>
      </c>
      <c r="E602" s="194"/>
      <c r="F602" s="194"/>
    </row>
    <row r="603" ht="15" spans="1:6">
      <c r="A603" s="252" t="s">
        <v>1063</v>
      </c>
      <c r="B603" s="194" t="s">
        <v>1064</v>
      </c>
      <c r="C603" s="194">
        <v>33500</v>
      </c>
      <c r="D603" s="194">
        <v>33500</v>
      </c>
      <c r="E603" s="194"/>
      <c r="F603" s="194"/>
    </row>
    <row r="604" ht="15" spans="1:6">
      <c r="A604" s="252" t="s">
        <v>1065</v>
      </c>
      <c r="B604" s="194" t="s">
        <v>1066</v>
      </c>
      <c r="C604" s="194">
        <v>0</v>
      </c>
      <c r="D604" s="194">
        <v>0</v>
      </c>
      <c r="E604" s="194"/>
      <c r="F604" s="194"/>
    </row>
    <row r="605" ht="15" spans="1:6">
      <c r="A605" s="252" t="s">
        <v>1067</v>
      </c>
      <c r="B605" s="194" t="s">
        <v>1068</v>
      </c>
      <c r="C605" s="194">
        <v>610</v>
      </c>
      <c r="D605" s="194">
        <v>610</v>
      </c>
      <c r="E605" s="194"/>
      <c r="F605" s="194"/>
    </row>
    <row r="606" ht="15" spans="1:6">
      <c r="A606" s="252" t="s">
        <v>1069</v>
      </c>
      <c r="B606" s="194" t="s">
        <v>1070</v>
      </c>
      <c r="C606" s="194">
        <v>0</v>
      </c>
      <c r="D606" s="194">
        <v>0</v>
      </c>
      <c r="E606" s="194"/>
      <c r="F606" s="194"/>
    </row>
    <row r="607" ht="15" spans="1:6">
      <c r="A607" s="252" t="s">
        <v>1071</v>
      </c>
      <c r="B607" s="194" t="s">
        <v>1072</v>
      </c>
      <c r="C607" s="194">
        <v>0</v>
      </c>
      <c r="D607" s="194">
        <v>0</v>
      </c>
      <c r="E607" s="194"/>
      <c r="F607" s="194"/>
    </row>
    <row r="608" ht="15" spans="1:6">
      <c r="A608" s="252" t="s">
        <v>1073</v>
      </c>
      <c r="B608" s="194" t="s">
        <v>1074</v>
      </c>
      <c r="C608" s="194">
        <v>0</v>
      </c>
      <c r="D608" s="194">
        <v>0</v>
      </c>
      <c r="E608" s="194"/>
      <c r="F608" s="194"/>
    </row>
    <row r="609" ht="15" spans="1:6">
      <c r="A609" s="252" t="s">
        <v>1075</v>
      </c>
      <c r="B609" s="194" t="s">
        <v>1076</v>
      </c>
      <c r="C609" s="194">
        <v>0</v>
      </c>
      <c r="D609" s="194">
        <v>0</v>
      </c>
      <c r="E609" s="194"/>
      <c r="F609" s="194"/>
    </row>
    <row r="610" ht="15" spans="1:6">
      <c r="A610" s="252" t="s">
        <v>1077</v>
      </c>
      <c r="B610" s="194" t="s">
        <v>1078</v>
      </c>
      <c r="C610" s="194">
        <v>2710</v>
      </c>
      <c r="D610" s="194">
        <v>2710</v>
      </c>
      <c r="E610" s="194"/>
      <c r="F610" s="194"/>
    </row>
    <row r="611" ht="15" spans="1:6">
      <c r="A611" s="252" t="s">
        <v>1079</v>
      </c>
      <c r="B611" s="194" t="s">
        <v>1080</v>
      </c>
      <c r="C611" s="194">
        <v>0</v>
      </c>
      <c r="D611" s="194">
        <v>0</v>
      </c>
      <c r="E611" s="194"/>
      <c r="F611" s="194"/>
    </row>
    <row r="612" ht="15" spans="1:6">
      <c r="A612" s="252" t="s">
        <v>1081</v>
      </c>
      <c r="B612" s="194" t="s">
        <v>1082</v>
      </c>
      <c r="C612" s="194">
        <v>0</v>
      </c>
      <c r="D612" s="194">
        <v>0</v>
      </c>
      <c r="E612" s="194"/>
      <c r="F612" s="194"/>
    </row>
    <row r="613" ht="15" spans="1:6">
      <c r="A613" s="252" t="s">
        <v>1083</v>
      </c>
      <c r="B613" s="194" t="s">
        <v>1084</v>
      </c>
      <c r="C613" s="194">
        <v>0</v>
      </c>
      <c r="D613" s="194">
        <v>0</v>
      </c>
      <c r="E613" s="194"/>
      <c r="F613" s="194"/>
    </row>
    <row r="614" ht="15" spans="1:6">
      <c r="A614" s="252" t="s">
        <v>1085</v>
      </c>
      <c r="B614" s="194" t="s">
        <v>1086</v>
      </c>
      <c r="C614" s="194">
        <v>0</v>
      </c>
      <c r="D614" s="194">
        <v>0</v>
      </c>
      <c r="E614" s="194"/>
      <c r="F614" s="194"/>
    </row>
    <row r="615" ht="15" spans="1:6">
      <c r="A615" s="252" t="s">
        <v>1087</v>
      </c>
      <c r="B615" s="194" t="s">
        <v>1088</v>
      </c>
      <c r="C615" s="194">
        <v>0</v>
      </c>
      <c r="D615" s="194">
        <v>0</v>
      </c>
      <c r="E615" s="194"/>
      <c r="F615" s="194"/>
    </row>
    <row r="616" ht="15" spans="1:6">
      <c r="A616" s="252" t="s">
        <v>1089</v>
      </c>
      <c r="B616" s="194" t="s">
        <v>1090</v>
      </c>
      <c r="C616" s="194">
        <v>0</v>
      </c>
      <c r="D616" s="194">
        <v>0</v>
      </c>
      <c r="E616" s="194"/>
      <c r="F616" s="194"/>
    </row>
    <row r="617" ht="15" spans="1:6">
      <c r="A617" s="252" t="s">
        <v>1091</v>
      </c>
      <c r="B617" s="194" t="s">
        <v>1092</v>
      </c>
      <c r="C617" s="194">
        <v>0</v>
      </c>
      <c r="D617" s="194">
        <v>0</v>
      </c>
      <c r="E617" s="194"/>
      <c r="F617" s="194"/>
    </row>
    <row r="618" ht="15" spans="1:6">
      <c r="A618" s="252" t="s">
        <v>1093</v>
      </c>
      <c r="B618" s="194" t="s">
        <v>1094</v>
      </c>
      <c r="C618" s="194">
        <v>0</v>
      </c>
      <c r="D618" s="194">
        <v>0</v>
      </c>
      <c r="E618" s="194"/>
      <c r="F618" s="194"/>
    </row>
    <row r="619" ht="15" spans="1:6">
      <c r="A619" s="252" t="s">
        <v>1095</v>
      </c>
      <c r="B619" s="194" t="s">
        <v>1096</v>
      </c>
      <c r="C619" s="194">
        <v>2710</v>
      </c>
      <c r="D619" s="194">
        <v>2710</v>
      </c>
      <c r="E619" s="194"/>
      <c r="F619" s="194"/>
    </row>
    <row r="620" ht="15" spans="1:6">
      <c r="A620" s="252" t="s">
        <v>1097</v>
      </c>
      <c r="B620" s="194" t="s">
        <v>1098</v>
      </c>
      <c r="C620" s="194">
        <v>9065</v>
      </c>
      <c r="D620" s="194">
        <v>9065</v>
      </c>
      <c r="E620" s="194"/>
      <c r="F620" s="194"/>
    </row>
    <row r="621" ht="15" spans="1:6">
      <c r="A621" s="252" t="s">
        <v>1099</v>
      </c>
      <c r="B621" s="194" t="s">
        <v>1100</v>
      </c>
      <c r="C621" s="194">
        <v>390</v>
      </c>
      <c r="D621" s="194">
        <v>390</v>
      </c>
      <c r="E621" s="194"/>
      <c r="F621" s="194"/>
    </row>
    <row r="622" ht="15" spans="1:6">
      <c r="A622" s="252" t="s">
        <v>1101</v>
      </c>
      <c r="B622" s="194" t="s">
        <v>1102</v>
      </c>
      <c r="C622" s="194">
        <v>5970</v>
      </c>
      <c r="D622" s="194">
        <v>5970</v>
      </c>
      <c r="E622" s="194"/>
      <c r="F622" s="194"/>
    </row>
    <row r="623" ht="15" spans="1:6">
      <c r="A623" s="252" t="s">
        <v>1103</v>
      </c>
      <c r="B623" s="194" t="s">
        <v>1104</v>
      </c>
      <c r="C623" s="194">
        <v>345</v>
      </c>
      <c r="D623" s="194">
        <v>345</v>
      </c>
      <c r="E623" s="194"/>
      <c r="F623" s="194"/>
    </row>
    <row r="624" ht="15" spans="1:6">
      <c r="A624" s="252" t="s">
        <v>1105</v>
      </c>
      <c r="B624" s="194" t="s">
        <v>1106</v>
      </c>
      <c r="C624" s="194">
        <v>1330</v>
      </c>
      <c r="D624" s="194">
        <v>1330</v>
      </c>
      <c r="E624" s="194"/>
      <c r="F624" s="194"/>
    </row>
    <row r="625" ht="15" spans="1:6">
      <c r="A625" s="252" t="s">
        <v>1107</v>
      </c>
      <c r="B625" s="194" t="s">
        <v>1108</v>
      </c>
      <c r="C625" s="194">
        <v>0</v>
      </c>
      <c r="D625" s="194">
        <v>0</v>
      </c>
      <c r="E625" s="194"/>
      <c r="F625" s="194"/>
    </row>
    <row r="626" ht="15" spans="1:6">
      <c r="A626" s="252" t="s">
        <v>1109</v>
      </c>
      <c r="B626" s="194" t="s">
        <v>1110</v>
      </c>
      <c r="C626" s="194">
        <v>50</v>
      </c>
      <c r="D626" s="194">
        <v>50</v>
      </c>
      <c r="E626" s="194"/>
      <c r="F626" s="194"/>
    </row>
    <row r="627" ht="15" spans="1:6">
      <c r="A627" s="252" t="s">
        <v>1111</v>
      </c>
      <c r="B627" s="194" t="s">
        <v>1112</v>
      </c>
      <c r="C627" s="194">
        <v>0</v>
      </c>
      <c r="D627" s="194">
        <v>0</v>
      </c>
      <c r="E627" s="194"/>
      <c r="F627" s="194"/>
    </row>
    <row r="628" ht="15" spans="1:6">
      <c r="A628" s="252" t="s">
        <v>1113</v>
      </c>
      <c r="B628" s="194" t="s">
        <v>1114</v>
      </c>
      <c r="C628" s="194">
        <v>980</v>
      </c>
      <c r="D628" s="194">
        <v>980</v>
      </c>
      <c r="E628" s="194"/>
      <c r="F628" s="194"/>
    </row>
    <row r="629" ht="15" spans="1:6">
      <c r="A629" s="252" t="s">
        <v>1115</v>
      </c>
      <c r="B629" s="194" t="s">
        <v>1116</v>
      </c>
      <c r="C629" s="194">
        <v>1563</v>
      </c>
      <c r="D629" s="194">
        <v>1563</v>
      </c>
      <c r="E629" s="194"/>
      <c r="F629" s="194"/>
    </row>
    <row r="630" ht="15" spans="1:6">
      <c r="A630" s="252" t="s">
        <v>1117</v>
      </c>
      <c r="B630" s="194" t="s">
        <v>1118</v>
      </c>
      <c r="C630" s="194">
        <v>110</v>
      </c>
      <c r="D630" s="194">
        <v>110</v>
      </c>
      <c r="E630" s="194"/>
      <c r="F630" s="194"/>
    </row>
    <row r="631" ht="15" spans="1:6">
      <c r="A631" s="252" t="s">
        <v>1119</v>
      </c>
      <c r="B631" s="194" t="s">
        <v>1120</v>
      </c>
      <c r="C631" s="194">
        <v>360</v>
      </c>
      <c r="D631" s="194">
        <v>360</v>
      </c>
      <c r="E631" s="194"/>
      <c r="F631" s="194"/>
    </row>
    <row r="632" ht="15" spans="1:6">
      <c r="A632" s="252" t="s">
        <v>1121</v>
      </c>
      <c r="B632" s="194" t="s">
        <v>1122</v>
      </c>
      <c r="C632" s="194">
        <v>18</v>
      </c>
      <c r="D632" s="194">
        <v>18</v>
      </c>
      <c r="E632" s="194"/>
      <c r="F632" s="194"/>
    </row>
    <row r="633" ht="15" spans="1:6">
      <c r="A633" s="252" t="s">
        <v>1123</v>
      </c>
      <c r="B633" s="194" t="s">
        <v>1124</v>
      </c>
      <c r="C633" s="194">
        <v>25</v>
      </c>
      <c r="D633" s="194">
        <v>25</v>
      </c>
      <c r="E633" s="194"/>
      <c r="F633" s="194"/>
    </row>
    <row r="634" ht="15" spans="1:6">
      <c r="A634" s="252" t="s">
        <v>1125</v>
      </c>
      <c r="B634" s="194" t="s">
        <v>1126</v>
      </c>
      <c r="C634" s="194">
        <v>185</v>
      </c>
      <c r="D634" s="194">
        <v>185</v>
      </c>
      <c r="E634" s="194"/>
      <c r="F634" s="194"/>
    </row>
    <row r="635" ht="15" spans="1:6">
      <c r="A635" s="252" t="s">
        <v>1127</v>
      </c>
      <c r="B635" s="194" t="s">
        <v>1128</v>
      </c>
      <c r="C635" s="194">
        <v>865</v>
      </c>
      <c r="D635" s="194">
        <v>865</v>
      </c>
      <c r="E635" s="194"/>
      <c r="F635" s="194"/>
    </row>
    <row r="636" ht="15" spans="1:6">
      <c r="A636" s="252" t="s">
        <v>1129</v>
      </c>
      <c r="B636" s="194" t="s">
        <v>1130</v>
      </c>
      <c r="C636" s="194">
        <v>3551</v>
      </c>
      <c r="D636" s="194">
        <v>3551</v>
      </c>
      <c r="E636" s="194"/>
      <c r="F636" s="194"/>
    </row>
    <row r="637" ht="15" spans="1:6">
      <c r="A637" s="252" t="s">
        <v>1131</v>
      </c>
      <c r="B637" s="194" t="s">
        <v>1132</v>
      </c>
      <c r="C637" s="194">
        <v>2150</v>
      </c>
      <c r="D637" s="194">
        <v>2150</v>
      </c>
      <c r="E637" s="194"/>
      <c r="F637" s="194"/>
    </row>
    <row r="638" ht="15" spans="1:6">
      <c r="A638" s="252" t="s">
        <v>1133</v>
      </c>
      <c r="B638" s="194" t="s">
        <v>1134</v>
      </c>
      <c r="C638" s="194">
        <v>290</v>
      </c>
      <c r="D638" s="194">
        <v>290</v>
      </c>
      <c r="E638" s="194"/>
      <c r="F638" s="194"/>
    </row>
    <row r="639" ht="15" spans="1:6">
      <c r="A639" s="252" t="s">
        <v>1135</v>
      </c>
      <c r="B639" s="194" t="s">
        <v>1136</v>
      </c>
      <c r="C639" s="194">
        <v>0</v>
      </c>
      <c r="D639" s="194">
        <v>0</v>
      </c>
      <c r="E639" s="194"/>
      <c r="F639" s="194"/>
    </row>
    <row r="640" ht="15" spans="1:6">
      <c r="A640" s="252" t="s">
        <v>1137</v>
      </c>
      <c r="B640" s="194" t="s">
        <v>1138</v>
      </c>
      <c r="C640" s="194">
        <v>320</v>
      </c>
      <c r="D640" s="194">
        <v>320</v>
      </c>
      <c r="E640" s="194"/>
      <c r="F640" s="194"/>
    </row>
    <row r="641" ht="15" spans="1:6">
      <c r="A641" s="252" t="s">
        <v>1139</v>
      </c>
      <c r="B641" s="194" t="s">
        <v>1140</v>
      </c>
      <c r="C641" s="194">
        <v>510</v>
      </c>
      <c r="D641" s="194">
        <v>510</v>
      </c>
      <c r="E641" s="194"/>
      <c r="F641" s="194"/>
    </row>
    <row r="642" ht="15" spans="1:6">
      <c r="A642" s="252" t="s">
        <v>1141</v>
      </c>
      <c r="B642" s="194" t="s">
        <v>1142</v>
      </c>
      <c r="C642" s="194">
        <v>6</v>
      </c>
      <c r="D642" s="194">
        <v>6</v>
      </c>
      <c r="E642" s="194"/>
      <c r="F642" s="194"/>
    </row>
    <row r="643" ht="15" spans="1:6">
      <c r="A643" s="252" t="s">
        <v>1143</v>
      </c>
      <c r="B643" s="194" t="s">
        <v>1144</v>
      </c>
      <c r="C643" s="194">
        <v>275</v>
      </c>
      <c r="D643" s="194">
        <v>275</v>
      </c>
      <c r="E643" s="194"/>
      <c r="F643" s="194"/>
    </row>
    <row r="644" ht="15" spans="1:6">
      <c r="A644" s="252" t="s">
        <v>1145</v>
      </c>
      <c r="B644" s="194" t="s">
        <v>1146</v>
      </c>
      <c r="C644" s="194">
        <v>5180</v>
      </c>
      <c r="D644" s="194">
        <v>5180</v>
      </c>
      <c r="E644" s="194"/>
      <c r="F644" s="194"/>
    </row>
    <row r="645" ht="15" spans="1:6">
      <c r="A645" s="252" t="s">
        <v>1147</v>
      </c>
      <c r="B645" s="194" t="s">
        <v>69</v>
      </c>
      <c r="C645" s="194">
        <v>210</v>
      </c>
      <c r="D645" s="194">
        <v>210</v>
      </c>
      <c r="E645" s="194"/>
      <c r="F645" s="194"/>
    </row>
    <row r="646" ht="15" spans="1:6">
      <c r="A646" s="252" t="s">
        <v>1148</v>
      </c>
      <c r="B646" s="194" t="s">
        <v>71</v>
      </c>
      <c r="C646" s="194">
        <v>0</v>
      </c>
      <c r="D646" s="194">
        <v>0</v>
      </c>
      <c r="E646" s="194"/>
      <c r="F646" s="194"/>
    </row>
    <row r="647" ht="15" spans="1:6">
      <c r="A647" s="252" t="s">
        <v>1149</v>
      </c>
      <c r="B647" s="194" t="s">
        <v>73</v>
      </c>
      <c r="C647" s="194">
        <v>0</v>
      </c>
      <c r="D647" s="194">
        <v>0</v>
      </c>
      <c r="E647" s="194"/>
      <c r="F647" s="194"/>
    </row>
    <row r="648" ht="15" spans="1:6">
      <c r="A648" s="252" t="s">
        <v>1150</v>
      </c>
      <c r="B648" s="194" t="s">
        <v>1151</v>
      </c>
      <c r="C648" s="194">
        <v>120</v>
      </c>
      <c r="D648" s="194">
        <v>120</v>
      </c>
      <c r="E648" s="194"/>
      <c r="F648" s="194"/>
    </row>
    <row r="649" ht="15" spans="1:6">
      <c r="A649" s="252" t="s">
        <v>1152</v>
      </c>
      <c r="B649" s="194" t="s">
        <v>1153</v>
      </c>
      <c r="C649" s="194">
        <v>470</v>
      </c>
      <c r="D649" s="194">
        <v>470</v>
      </c>
      <c r="E649" s="194"/>
      <c r="F649" s="194"/>
    </row>
    <row r="650" ht="15" spans="1:6">
      <c r="A650" s="252" t="s">
        <v>1154</v>
      </c>
      <c r="B650" s="194" t="s">
        <v>1155</v>
      </c>
      <c r="C650" s="194">
        <v>0</v>
      </c>
      <c r="D650" s="194">
        <v>0</v>
      </c>
      <c r="E650" s="194"/>
      <c r="F650" s="194"/>
    </row>
    <row r="651" ht="15" spans="1:6">
      <c r="A651" s="252" t="s">
        <v>1156</v>
      </c>
      <c r="B651" s="194" t="s">
        <v>1157</v>
      </c>
      <c r="C651" s="194">
        <v>4120</v>
      </c>
      <c r="D651" s="194">
        <v>4120</v>
      </c>
      <c r="E651" s="194"/>
      <c r="F651" s="194"/>
    </row>
    <row r="652" ht="15" spans="1:6">
      <c r="A652" s="252" t="s">
        <v>1158</v>
      </c>
      <c r="B652" s="194" t="s">
        <v>1159</v>
      </c>
      <c r="C652" s="194">
        <v>260</v>
      </c>
      <c r="D652" s="194">
        <v>260</v>
      </c>
      <c r="E652" s="194"/>
      <c r="F652" s="194"/>
    </row>
    <row r="653" ht="15" spans="1:6">
      <c r="A653" s="252" t="s">
        <v>1160</v>
      </c>
      <c r="B653" s="194" t="s">
        <v>1161</v>
      </c>
      <c r="C653" s="194">
        <v>0</v>
      </c>
      <c r="D653" s="194">
        <v>0</v>
      </c>
      <c r="E653" s="194"/>
      <c r="F653" s="194"/>
    </row>
    <row r="654" ht="15" spans="1:6">
      <c r="A654" s="252" t="s">
        <v>1162</v>
      </c>
      <c r="B654" s="194" t="s">
        <v>69</v>
      </c>
      <c r="C654" s="194">
        <v>0</v>
      </c>
      <c r="D654" s="194">
        <v>0</v>
      </c>
      <c r="E654" s="194"/>
      <c r="F654" s="194"/>
    </row>
    <row r="655" ht="15" spans="1:6">
      <c r="A655" s="252" t="s">
        <v>1163</v>
      </c>
      <c r="B655" s="194" t="s">
        <v>71</v>
      </c>
      <c r="C655" s="194">
        <v>0</v>
      </c>
      <c r="D655" s="194">
        <v>0</v>
      </c>
      <c r="E655" s="194"/>
      <c r="F655" s="194"/>
    </row>
    <row r="656" ht="15" spans="1:6">
      <c r="A656" s="252" t="s">
        <v>1164</v>
      </c>
      <c r="B656" s="194" t="s">
        <v>73</v>
      </c>
      <c r="C656" s="194">
        <v>0</v>
      </c>
      <c r="D656" s="194">
        <v>0</v>
      </c>
      <c r="E656" s="194"/>
      <c r="F656" s="194"/>
    </row>
    <row r="657" ht="15" spans="1:6">
      <c r="A657" s="252" t="s">
        <v>1165</v>
      </c>
      <c r="B657" s="194" t="s">
        <v>87</v>
      </c>
      <c r="C657" s="194">
        <v>0</v>
      </c>
      <c r="D657" s="194">
        <v>0</v>
      </c>
      <c r="E657" s="194"/>
      <c r="F657" s="194"/>
    </row>
    <row r="658" ht="15" spans="1:6">
      <c r="A658" s="252" t="s">
        <v>1166</v>
      </c>
      <c r="B658" s="194" t="s">
        <v>1167</v>
      </c>
      <c r="C658" s="194">
        <v>0</v>
      </c>
      <c r="D658" s="194">
        <v>0</v>
      </c>
      <c r="E658" s="194"/>
      <c r="F658" s="194"/>
    </row>
    <row r="659" ht="15" spans="1:6">
      <c r="A659" s="252" t="s">
        <v>1168</v>
      </c>
      <c r="B659" s="194" t="s">
        <v>1169</v>
      </c>
      <c r="C659" s="194">
        <v>12930</v>
      </c>
      <c r="D659" s="194">
        <v>12930</v>
      </c>
      <c r="E659" s="194"/>
      <c r="F659" s="194"/>
    </row>
    <row r="660" ht="15" spans="1:6">
      <c r="A660" s="252" t="s">
        <v>1170</v>
      </c>
      <c r="B660" s="194" t="s">
        <v>1171</v>
      </c>
      <c r="C660" s="194">
        <v>3080</v>
      </c>
      <c r="D660" s="194">
        <v>3080</v>
      </c>
      <c r="E660" s="194"/>
      <c r="F660" s="194"/>
    </row>
    <row r="661" ht="15" spans="1:6">
      <c r="A661" s="252" t="s">
        <v>1172</v>
      </c>
      <c r="B661" s="194" t="s">
        <v>1173</v>
      </c>
      <c r="C661" s="194">
        <v>9850</v>
      </c>
      <c r="D661" s="194">
        <v>9850</v>
      </c>
      <c r="E661" s="194"/>
      <c r="F661" s="194"/>
    </row>
    <row r="662" ht="15" spans="1:6">
      <c r="A662" s="252" t="s">
        <v>1174</v>
      </c>
      <c r="B662" s="194" t="s">
        <v>1175</v>
      </c>
      <c r="C662" s="194">
        <v>2000</v>
      </c>
      <c r="D662" s="194">
        <v>2000</v>
      </c>
      <c r="E662" s="194"/>
      <c r="F662" s="194"/>
    </row>
    <row r="663" ht="15" spans="1:6">
      <c r="A663" s="252" t="s">
        <v>1176</v>
      </c>
      <c r="B663" s="194" t="s">
        <v>1177</v>
      </c>
      <c r="C663" s="194">
        <v>1690</v>
      </c>
      <c r="D663" s="194">
        <v>1690</v>
      </c>
      <c r="E663" s="194"/>
      <c r="F663" s="194"/>
    </row>
    <row r="664" ht="15" spans="1:6">
      <c r="A664" s="252" t="s">
        <v>1178</v>
      </c>
      <c r="B664" s="194" t="s">
        <v>1179</v>
      </c>
      <c r="C664" s="194">
        <v>310</v>
      </c>
      <c r="D664" s="194">
        <v>310</v>
      </c>
      <c r="E664" s="194"/>
      <c r="F664" s="194"/>
    </row>
    <row r="665" ht="15" spans="1:6">
      <c r="A665" s="252" t="s">
        <v>1180</v>
      </c>
      <c r="B665" s="194" t="s">
        <v>1181</v>
      </c>
      <c r="C665" s="194">
        <v>4140</v>
      </c>
      <c r="D665" s="194">
        <v>4140</v>
      </c>
      <c r="E665" s="194"/>
      <c r="F665" s="194"/>
    </row>
    <row r="666" ht="15" spans="1:6">
      <c r="A666" s="252" t="s">
        <v>1182</v>
      </c>
      <c r="B666" s="194" t="s">
        <v>1183</v>
      </c>
      <c r="C666" s="194">
        <v>120</v>
      </c>
      <c r="D666" s="194">
        <v>120</v>
      </c>
      <c r="E666" s="194"/>
      <c r="F666" s="194"/>
    </row>
    <row r="667" ht="15" spans="1:6">
      <c r="A667" s="252" t="s">
        <v>1184</v>
      </c>
      <c r="B667" s="194" t="s">
        <v>1185</v>
      </c>
      <c r="C667" s="194">
        <v>4020</v>
      </c>
      <c r="D667" s="194">
        <v>4020</v>
      </c>
      <c r="E667" s="194"/>
      <c r="F667" s="194"/>
    </row>
    <row r="668" ht="15" spans="1:6">
      <c r="A668" s="252" t="s">
        <v>1186</v>
      </c>
      <c r="B668" s="194" t="s">
        <v>1187</v>
      </c>
      <c r="C668" s="194">
        <v>0</v>
      </c>
      <c r="D668" s="194">
        <v>0</v>
      </c>
      <c r="E668" s="194"/>
      <c r="F668" s="194"/>
    </row>
    <row r="669" ht="15" spans="1:6">
      <c r="A669" s="252" t="s">
        <v>1188</v>
      </c>
      <c r="B669" s="194" t="s">
        <v>1189</v>
      </c>
      <c r="C669" s="194">
        <v>0</v>
      </c>
      <c r="D669" s="194">
        <v>0</v>
      </c>
      <c r="E669" s="194"/>
      <c r="F669" s="194"/>
    </row>
    <row r="670" ht="15" spans="1:6">
      <c r="A670" s="252" t="s">
        <v>1190</v>
      </c>
      <c r="B670" s="194" t="s">
        <v>1191</v>
      </c>
      <c r="C670" s="194">
        <v>0</v>
      </c>
      <c r="D670" s="194">
        <v>0</v>
      </c>
      <c r="E670" s="194"/>
      <c r="F670" s="194"/>
    </row>
    <row r="671" ht="15" spans="1:6">
      <c r="A671" s="252" t="s">
        <v>1192</v>
      </c>
      <c r="B671" s="194" t="s">
        <v>1193</v>
      </c>
      <c r="C671" s="194">
        <v>33</v>
      </c>
      <c r="D671" s="194">
        <v>33</v>
      </c>
      <c r="E671" s="194"/>
      <c r="F671" s="194"/>
    </row>
    <row r="672" ht="15" spans="1:6">
      <c r="A672" s="252" t="s">
        <v>1194</v>
      </c>
      <c r="B672" s="194" t="s">
        <v>1195</v>
      </c>
      <c r="C672" s="194">
        <v>0</v>
      </c>
      <c r="D672" s="194">
        <v>0</v>
      </c>
      <c r="E672" s="194"/>
      <c r="F672" s="194"/>
    </row>
    <row r="673" ht="15" spans="1:6">
      <c r="A673" s="252" t="s">
        <v>1196</v>
      </c>
      <c r="B673" s="194" t="s">
        <v>1197</v>
      </c>
      <c r="C673" s="194">
        <v>33</v>
      </c>
      <c r="D673" s="194">
        <v>33</v>
      </c>
      <c r="E673" s="194"/>
      <c r="F673" s="194"/>
    </row>
    <row r="674" ht="15" spans="1:6">
      <c r="A674" s="252" t="s">
        <v>1198</v>
      </c>
      <c r="B674" s="194" t="s">
        <v>1199</v>
      </c>
      <c r="C674" s="194">
        <v>27200</v>
      </c>
      <c r="D674" s="194">
        <v>27200</v>
      </c>
      <c r="E674" s="194"/>
      <c r="F674" s="194"/>
    </row>
    <row r="675" ht="15" spans="1:6">
      <c r="A675" s="252" t="s">
        <v>1200</v>
      </c>
      <c r="B675" s="194" t="s">
        <v>1201</v>
      </c>
      <c r="C675" s="194">
        <v>0</v>
      </c>
      <c r="D675" s="194">
        <v>0</v>
      </c>
      <c r="E675" s="194"/>
      <c r="F675" s="194"/>
    </row>
    <row r="676" ht="15" spans="1:6">
      <c r="A676" s="252" t="s">
        <v>1202</v>
      </c>
      <c r="B676" s="194" t="s">
        <v>1203</v>
      </c>
      <c r="C676" s="194">
        <v>27200</v>
      </c>
      <c r="D676" s="194">
        <v>27200</v>
      </c>
      <c r="E676" s="194"/>
      <c r="F676" s="194"/>
    </row>
    <row r="677" ht="15" spans="1:6">
      <c r="A677" s="252" t="s">
        <v>1204</v>
      </c>
      <c r="B677" s="194" t="s">
        <v>1205</v>
      </c>
      <c r="C677" s="194">
        <v>0</v>
      </c>
      <c r="D677" s="194">
        <v>0</v>
      </c>
      <c r="E677" s="194"/>
      <c r="F677" s="194"/>
    </row>
    <row r="678" ht="15" spans="1:6">
      <c r="A678" s="252" t="s">
        <v>1206</v>
      </c>
      <c r="B678" s="194" t="s">
        <v>1207</v>
      </c>
      <c r="C678" s="194">
        <v>3220</v>
      </c>
      <c r="D678" s="194">
        <v>3220</v>
      </c>
      <c r="E678" s="194"/>
      <c r="F678" s="194"/>
    </row>
    <row r="679" ht="15" spans="1:6">
      <c r="A679" s="252" t="s">
        <v>1208</v>
      </c>
      <c r="B679" s="194" t="s">
        <v>1209</v>
      </c>
      <c r="C679" s="194">
        <v>445</v>
      </c>
      <c r="D679" s="194">
        <v>445</v>
      </c>
      <c r="E679" s="194"/>
      <c r="F679" s="194"/>
    </row>
    <row r="680" ht="15" spans="1:6">
      <c r="A680" s="252" t="s">
        <v>1210</v>
      </c>
      <c r="B680" s="194" t="s">
        <v>1211</v>
      </c>
      <c r="C680" s="194">
        <v>985</v>
      </c>
      <c r="D680" s="194">
        <v>985</v>
      </c>
      <c r="E680" s="194"/>
      <c r="F680" s="194"/>
    </row>
    <row r="681" ht="15" spans="1:6">
      <c r="A681" s="252" t="s">
        <v>1212</v>
      </c>
      <c r="B681" s="194" t="s">
        <v>1213</v>
      </c>
      <c r="C681" s="194">
        <v>1790</v>
      </c>
      <c r="D681" s="194">
        <v>1790</v>
      </c>
      <c r="E681" s="194"/>
      <c r="F681" s="194"/>
    </row>
    <row r="682" ht="15" spans="1:6">
      <c r="A682" s="252" t="s">
        <v>1214</v>
      </c>
      <c r="B682" s="194" t="s">
        <v>1215</v>
      </c>
      <c r="C682" s="194">
        <v>617</v>
      </c>
      <c r="D682" s="194">
        <v>617</v>
      </c>
      <c r="E682" s="194"/>
      <c r="F682" s="194"/>
    </row>
    <row r="683" ht="15" spans="1:6">
      <c r="A683" s="252" t="s">
        <v>1216</v>
      </c>
      <c r="B683" s="194" t="s">
        <v>69</v>
      </c>
      <c r="C683" s="194">
        <v>370</v>
      </c>
      <c r="D683" s="194">
        <v>370</v>
      </c>
      <c r="E683" s="194"/>
      <c r="F683" s="194"/>
    </row>
    <row r="684" ht="15" spans="1:6">
      <c r="A684" s="252" t="s">
        <v>1217</v>
      </c>
      <c r="B684" s="194" t="s">
        <v>71</v>
      </c>
      <c r="C684" s="194">
        <v>0</v>
      </c>
      <c r="D684" s="194">
        <v>0</v>
      </c>
      <c r="E684" s="194"/>
      <c r="F684" s="194"/>
    </row>
    <row r="685" ht="15" spans="1:6">
      <c r="A685" s="252" t="s">
        <v>1218</v>
      </c>
      <c r="B685" s="194" t="s">
        <v>73</v>
      </c>
      <c r="C685" s="194">
        <v>0</v>
      </c>
      <c r="D685" s="194">
        <v>0</v>
      </c>
      <c r="E685" s="194"/>
      <c r="F685" s="194"/>
    </row>
    <row r="686" ht="15" spans="1:6">
      <c r="A686" s="252" t="s">
        <v>1219</v>
      </c>
      <c r="B686" s="194" t="s">
        <v>1220</v>
      </c>
      <c r="C686" s="194">
        <v>37</v>
      </c>
      <c r="D686" s="194">
        <v>37</v>
      </c>
      <c r="E686" s="194"/>
      <c r="F686" s="194"/>
    </row>
    <row r="687" ht="15" spans="1:6">
      <c r="A687" s="252" t="s">
        <v>1221</v>
      </c>
      <c r="B687" s="194" t="s">
        <v>1222</v>
      </c>
      <c r="C687" s="194">
        <v>0</v>
      </c>
      <c r="D687" s="194">
        <v>0</v>
      </c>
      <c r="E687" s="194"/>
      <c r="F687" s="194"/>
    </row>
    <row r="688" ht="15" spans="1:6">
      <c r="A688" s="252" t="s">
        <v>1223</v>
      </c>
      <c r="B688" s="194" t="s">
        <v>168</v>
      </c>
      <c r="C688" s="194">
        <v>0</v>
      </c>
      <c r="D688" s="194">
        <v>0</v>
      </c>
      <c r="E688" s="194"/>
      <c r="F688" s="194"/>
    </row>
    <row r="689" ht="15" spans="1:6">
      <c r="A689" s="252" t="s">
        <v>1224</v>
      </c>
      <c r="B689" s="194" t="s">
        <v>87</v>
      </c>
      <c r="C689" s="194">
        <v>0</v>
      </c>
      <c r="D689" s="194">
        <v>0</v>
      </c>
      <c r="E689" s="194"/>
      <c r="F689" s="194"/>
    </row>
    <row r="690" ht="15" spans="1:6">
      <c r="A690" s="252" t="s">
        <v>1225</v>
      </c>
      <c r="B690" s="194" t="s">
        <v>1226</v>
      </c>
      <c r="C690" s="194">
        <v>210</v>
      </c>
      <c r="D690" s="194">
        <v>210</v>
      </c>
      <c r="E690" s="194"/>
      <c r="F690" s="194"/>
    </row>
    <row r="691" ht="15" spans="1:6">
      <c r="A691" s="252" t="s">
        <v>1227</v>
      </c>
      <c r="B691" s="194" t="s">
        <v>1228</v>
      </c>
      <c r="C691" s="194">
        <v>0</v>
      </c>
      <c r="D691" s="194">
        <v>0</v>
      </c>
      <c r="E691" s="194"/>
      <c r="F691" s="194"/>
    </row>
    <row r="692" ht="15" spans="1:6">
      <c r="A692" s="252" t="s">
        <v>1229</v>
      </c>
      <c r="B692" s="194" t="s">
        <v>1230</v>
      </c>
      <c r="C692" s="194">
        <v>0</v>
      </c>
      <c r="D692" s="194">
        <v>0</v>
      </c>
      <c r="E692" s="194"/>
      <c r="F692" s="194"/>
    </row>
    <row r="693" ht="15" spans="1:6">
      <c r="A693" s="252" t="s">
        <v>1231</v>
      </c>
      <c r="B693" s="194" t="s">
        <v>1232</v>
      </c>
      <c r="C693" s="194">
        <v>0</v>
      </c>
      <c r="D693" s="194">
        <v>0</v>
      </c>
      <c r="E693" s="194"/>
      <c r="F693" s="194"/>
    </row>
    <row r="694" ht="15" spans="1:6">
      <c r="A694" s="252" t="s">
        <v>1233</v>
      </c>
      <c r="B694" s="194" t="s">
        <v>1234</v>
      </c>
      <c r="C694" s="194">
        <v>2290</v>
      </c>
      <c r="D694" s="194">
        <v>2290</v>
      </c>
      <c r="E694" s="194"/>
      <c r="F694" s="194"/>
    </row>
    <row r="695" ht="15" spans="1:6">
      <c r="A695" s="252" t="s">
        <v>1235</v>
      </c>
      <c r="B695" s="194" t="s">
        <v>1236</v>
      </c>
      <c r="C695" s="194">
        <v>2290</v>
      </c>
      <c r="D695" s="194">
        <v>2290</v>
      </c>
      <c r="E695" s="194"/>
      <c r="F695" s="194"/>
    </row>
    <row r="696" ht="15" spans="1:6">
      <c r="A696" s="252" t="s">
        <v>1237</v>
      </c>
      <c r="B696" s="194" t="s">
        <v>1238</v>
      </c>
      <c r="C696" s="194">
        <v>44428</v>
      </c>
      <c r="D696" s="194">
        <v>44428</v>
      </c>
      <c r="E696" s="194"/>
      <c r="F696" s="194"/>
    </row>
    <row r="697" ht="15" spans="1:6">
      <c r="A697" s="252" t="s">
        <v>1239</v>
      </c>
      <c r="B697" s="194" t="s">
        <v>1240</v>
      </c>
      <c r="C697" s="194">
        <v>2045</v>
      </c>
      <c r="D697" s="194">
        <v>2045</v>
      </c>
      <c r="E697" s="194"/>
      <c r="F697" s="194"/>
    </row>
    <row r="698" ht="15" spans="1:6">
      <c r="A698" s="252" t="s">
        <v>1241</v>
      </c>
      <c r="B698" s="194" t="s">
        <v>69</v>
      </c>
      <c r="C698" s="194">
        <v>1120</v>
      </c>
      <c r="D698" s="194">
        <v>1120</v>
      </c>
      <c r="E698" s="194"/>
      <c r="F698" s="194"/>
    </row>
    <row r="699" ht="15" spans="1:6">
      <c r="A699" s="252" t="s">
        <v>1242</v>
      </c>
      <c r="B699" s="194" t="s">
        <v>71</v>
      </c>
      <c r="C699" s="194">
        <v>650</v>
      </c>
      <c r="D699" s="194">
        <v>650</v>
      </c>
      <c r="E699" s="194"/>
      <c r="F699" s="194"/>
    </row>
    <row r="700" ht="15" spans="1:6">
      <c r="A700" s="252" t="s">
        <v>1243</v>
      </c>
      <c r="B700" s="194" t="s">
        <v>73</v>
      </c>
      <c r="C700" s="194">
        <v>0</v>
      </c>
      <c r="D700" s="194">
        <v>0</v>
      </c>
      <c r="E700" s="194"/>
      <c r="F700" s="194"/>
    </row>
    <row r="701" ht="15" spans="1:6">
      <c r="A701" s="252" t="s">
        <v>1244</v>
      </c>
      <c r="B701" s="194" t="s">
        <v>1245</v>
      </c>
      <c r="C701" s="194">
        <v>275</v>
      </c>
      <c r="D701" s="194">
        <v>275</v>
      </c>
      <c r="E701" s="194"/>
      <c r="F701" s="194"/>
    </row>
    <row r="702" ht="15" spans="1:6">
      <c r="A702" s="252" t="s">
        <v>1246</v>
      </c>
      <c r="B702" s="194" t="s">
        <v>1247</v>
      </c>
      <c r="C702" s="194">
        <v>627</v>
      </c>
      <c r="D702" s="194">
        <v>627</v>
      </c>
      <c r="E702" s="194"/>
      <c r="F702" s="194"/>
    </row>
    <row r="703" ht="15" spans="1:6">
      <c r="A703" s="252" t="s">
        <v>1248</v>
      </c>
      <c r="B703" s="194" t="s">
        <v>1249</v>
      </c>
      <c r="C703" s="194">
        <v>41</v>
      </c>
      <c r="D703" s="194">
        <v>41</v>
      </c>
      <c r="E703" s="194"/>
      <c r="F703" s="194"/>
    </row>
    <row r="704" ht="15" spans="1:6">
      <c r="A704" s="252" t="s">
        <v>1250</v>
      </c>
      <c r="B704" s="194" t="s">
        <v>1251</v>
      </c>
      <c r="C704" s="194">
        <v>26</v>
      </c>
      <c r="D704" s="194">
        <v>26</v>
      </c>
      <c r="E704" s="194"/>
      <c r="F704" s="194"/>
    </row>
    <row r="705" ht="15" spans="1:6">
      <c r="A705" s="252" t="s">
        <v>1252</v>
      </c>
      <c r="B705" s="194" t="s">
        <v>1253</v>
      </c>
      <c r="C705" s="194">
        <v>0</v>
      </c>
      <c r="D705" s="194">
        <v>0</v>
      </c>
      <c r="E705" s="194"/>
      <c r="F705" s="194"/>
    </row>
    <row r="706" ht="15" spans="1:6">
      <c r="A706" s="252" t="s">
        <v>1254</v>
      </c>
      <c r="B706" s="194" t="s">
        <v>1255</v>
      </c>
      <c r="C706" s="194">
        <v>0</v>
      </c>
      <c r="D706" s="194">
        <v>0</v>
      </c>
      <c r="E706" s="194"/>
      <c r="F706" s="194"/>
    </row>
    <row r="707" ht="15" spans="1:6">
      <c r="A707" s="252" t="s">
        <v>1256</v>
      </c>
      <c r="B707" s="194" t="s">
        <v>1257</v>
      </c>
      <c r="C707" s="194">
        <v>0</v>
      </c>
      <c r="D707" s="194">
        <v>0</v>
      </c>
      <c r="E707" s="194"/>
      <c r="F707" s="194"/>
    </row>
    <row r="708" ht="15" spans="1:6">
      <c r="A708" s="252" t="s">
        <v>1258</v>
      </c>
      <c r="B708" s="194" t="s">
        <v>1259</v>
      </c>
      <c r="C708" s="194">
        <v>0</v>
      </c>
      <c r="D708" s="194">
        <v>0</v>
      </c>
      <c r="E708" s="194"/>
      <c r="F708" s="194"/>
    </row>
    <row r="709" ht="15" spans="1:6">
      <c r="A709" s="252" t="s">
        <v>1260</v>
      </c>
      <c r="B709" s="194" t="s">
        <v>1261</v>
      </c>
      <c r="C709" s="194">
        <v>0</v>
      </c>
      <c r="D709" s="194">
        <v>0</v>
      </c>
      <c r="E709" s="194"/>
      <c r="F709" s="194"/>
    </row>
    <row r="710" ht="15" spans="1:6">
      <c r="A710" s="252" t="s">
        <v>1262</v>
      </c>
      <c r="B710" s="194" t="s">
        <v>1263</v>
      </c>
      <c r="C710" s="194">
        <v>0</v>
      </c>
      <c r="D710" s="194">
        <v>0</v>
      </c>
      <c r="E710" s="194"/>
      <c r="F710" s="194"/>
    </row>
    <row r="711" ht="15" spans="1:6">
      <c r="A711" s="252" t="s">
        <v>1264</v>
      </c>
      <c r="B711" s="194" t="s">
        <v>1265</v>
      </c>
      <c r="C711" s="194">
        <v>0</v>
      </c>
      <c r="D711" s="194">
        <v>0</v>
      </c>
      <c r="E711" s="194"/>
      <c r="F711" s="194"/>
    </row>
    <row r="712" ht="15" spans="1:6">
      <c r="A712" s="252" t="s">
        <v>1266</v>
      </c>
      <c r="B712" s="194" t="s">
        <v>1267</v>
      </c>
      <c r="C712" s="194">
        <v>0</v>
      </c>
      <c r="D712" s="194">
        <v>0</v>
      </c>
      <c r="E712" s="194"/>
      <c r="F712" s="194"/>
    </row>
    <row r="713" ht="15" spans="1:6">
      <c r="A713" s="252" t="s">
        <v>1268</v>
      </c>
      <c r="B713" s="194" t="s">
        <v>1269</v>
      </c>
      <c r="C713" s="194">
        <v>0</v>
      </c>
      <c r="D713" s="194">
        <v>0</v>
      </c>
      <c r="E713" s="194"/>
      <c r="F713" s="194"/>
    </row>
    <row r="714" ht="15" spans="1:6">
      <c r="A714" s="252" t="s">
        <v>1270</v>
      </c>
      <c r="B714" s="194" t="s">
        <v>1271</v>
      </c>
      <c r="C714" s="194">
        <v>0</v>
      </c>
      <c r="D714" s="194">
        <v>0</v>
      </c>
      <c r="E714" s="194"/>
      <c r="F714" s="194"/>
    </row>
    <row r="715" ht="15" spans="1:6">
      <c r="A715" s="252" t="s">
        <v>1272</v>
      </c>
      <c r="B715" s="194" t="s">
        <v>1273</v>
      </c>
      <c r="C715" s="194">
        <v>0</v>
      </c>
      <c r="D715" s="194">
        <v>0</v>
      </c>
      <c r="E715" s="194"/>
      <c r="F715" s="194"/>
    </row>
    <row r="716" ht="15" spans="1:6">
      <c r="A716" s="252" t="s">
        <v>1274</v>
      </c>
      <c r="B716" s="194" t="s">
        <v>1275</v>
      </c>
      <c r="C716" s="194">
        <v>560</v>
      </c>
      <c r="D716" s="194">
        <v>560</v>
      </c>
      <c r="E716" s="194"/>
      <c r="F716" s="194"/>
    </row>
    <row r="717" ht="15" spans="1:6">
      <c r="A717" s="252" t="s">
        <v>1276</v>
      </c>
      <c r="B717" s="194" t="s">
        <v>1277</v>
      </c>
      <c r="C717" s="194">
        <v>5320</v>
      </c>
      <c r="D717" s="194">
        <v>5320</v>
      </c>
      <c r="E717" s="194"/>
      <c r="F717" s="194"/>
    </row>
    <row r="718" ht="15" spans="1:6">
      <c r="A718" s="252" t="s">
        <v>1278</v>
      </c>
      <c r="B718" s="194" t="s">
        <v>1279</v>
      </c>
      <c r="C718" s="194">
        <v>0</v>
      </c>
      <c r="D718" s="194">
        <v>0</v>
      </c>
      <c r="E718" s="194"/>
      <c r="F718" s="194"/>
    </row>
    <row r="719" ht="15" spans="1:6">
      <c r="A719" s="252" t="s">
        <v>1280</v>
      </c>
      <c r="B719" s="194" t="s">
        <v>1281</v>
      </c>
      <c r="C719" s="194">
        <v>0</v>
      </c>
      <c r="D719" s="194">
        <v>0</v>
      </c>
      <c r="E719" s="194"/>
      <c r="F719" s="194"/>
    </row>
    <row r="720" ht="15" spans="1:6">
      <c r="A720" s="252" t="s">
        <v>1282</v>
      </c>
      <c r="B720" s="194" t="s">
        <v>1283</v>
      </c>
      <c r="C720" s="194">
        <v>5320</v>
      </c>
      <c r="D720" s="194">
        <v>5320</v>
      </c>
      <c r="E720" s="194"/>
      <c r="F720" s="194"/>
    </row>
    <row r="721" ht="15" spans="1:6">
      <c r="A721" s="252" t="s">
        <v>1284</v>
      </c>
      <c r="B721" s="194" t="s">
        <v>1285</v>
      </c>
      <c r="C721" s="194">
        <v>17715</v>
      </c>
      <c r="D721" s="194">
        <v>17715</v>
      </c>
      <c r="E721" s="194"/>
      <c r="F721" s="194"/>
    </row>
    <row r="722" ht="15" spans="1:6">
      <c r="A722" s="252" t="s">
        <v>1286</v>
      </c>
      <c r="B722" s="194" t="s">
        <v>1287</v>
      </c>
      <c r="C722" s="194">
        <v>680</v>
      </c>
      <c r="D722" s="194">
        <v>680</v>
      </c>
      <c r="E722" s="194"/>
      <c r="F722" s="194"/>
    </row>
    <row r="723" ht="15" spans="1:6">
      <c r="A723" s="252" t="s">
        <v>1288</v>
      </c>
      <c r="B723" s="194" t="s">
        <v>1289</v>
      </c>
      <c r="C723" s="194">
        <v>0</v>
      </c>
      <c r="D723" s="194">
        <v>0</v>
      </c>
      <c r="E723" s="194"/>
      <c r="F723" s="194"/>
    </row>
    <row r="724" ht="15" spans="1:6">
      <c r="A724" s="252" t="s">
        <v>1290</v>
      </c>
      <c r="B724" s="194" t="s">
        <v>1291</v>
      </c>
      <c r="C724" s="194">
        <v>660</v>
      </c>
      <c r="D724" s="194">
        <v>660</v>
      </c>
      <c r="E724" s="194"/>
      <c r="F724" s="194"/>
    </row>
    <row r="725" ht="15" spans="1:6">
      <c r="A725" s="252" t="s">
        <v>1292</v>
      </c>
      <c r="B725" s="194" t="s">
        <v>1293</v>
      </c>
      <c r="C725" s="194">
        <v>0</v>
      </c>
      <c r="D725" s="194">
        <v>0</v>
      </c>
      <c r="E725" s="194"/>
      <c r="F725" s="194"/>
    </row>
    <row r="726" ht="15" spans="1:6">
      <c r="A726" s="252" t="s">
        <v>1294</v>
      </c>
      <c r="B726" s="194" t="s">
        <v>1295</v>
      </c>
      <c r="C726" s="194">
        <v>0</v>
      </c>
      <c r="D726" s="194">
        <v>0</v>
      </c>
      <c r="E726" s="194"/>
      <c r="F726" s="194"/>
    </row>
    <row r="727" ht="15" spans="1:6">
      <c r="A727" s="252" t="s">
        <v>1296</v>
      </c>
      <c r="B727" s="194" t="s">
        <v>1297</v>
      </c>
      <c r="C727" s="194">
        <v>0</v>
      </c>
      <c r="D727" s="194">
        <v>0</v>
      </c>
      <c r="E727" s="194"/>
      <c r="F727" s="194"/>
    </row>
    <row r="728" ht="15" spans="1:6">
      <c r="A728" s="252" t="s">
        <v>1298</v>
      </c>
      <c r="B728" s="194" t="s">
        <v>1299</v>
      </c>
      <c r="C728" s="194">
        <v>95</v>
      </c>
      <c r="D728" s="194">
        <v>95</v>
      </c>
      <c r="E728" s="194"/>
      <c r="F728" s="194"/>
    </row>
    <row r="729" ht="15" spans="1:6">
      <c r="A729" s="252" t="s">
        <v>1300</v>
      </c>
      <c r="B729" s="194" t="s">
        <v>1301</v>
      </c>
      <c r="C729" s="194">
        <v>8800</v>
      </c>
      <c r="D729" s="194">
        <v>8800</v>
      </c>
      <c r="E729" s="194"/>
      <c r="F729" s="194"/>
    </row>
    <row r="730" ht="15" spans="1:6">
      <c r="A730" s="252" t="s">
        <v>1302</v>
      </c>
      <c r="B730" s="194" t="s">
        <v>1303</v>
      </c>
      <c r="C730" s="194">
        <v>160</v>
      </c>
      <c r="D730" s="194">
        <v>160</v>
      </c>
      <c r="E730" s="194"/>
      <c r="F730" s="194"/>
    </row>
    <row r="731" ht="15" spans="1:6">
      <c r="A731" s="252" t="s">
        <v>1304</v>
      </c>
      <c r="B731" s="194" t="s">
        <v>1305</v>
      </c>
      <c r="C731" s="194">
        <v>6680</v>
      </c>
      <c r="D731" s="194">
        <v>6680</v>
      </c>
      <c r="E731" s="194"/>
      <c r="F731" s="194"/>
    </row>
    <row r="732" ht="15" spans="1:6">
      <c r="A732" s="252" t="s">
        <v>1306</v>
      </c>
      <c r="B732" s="194" t="s">
        <v>1307</v>
      </c>
      <c r="C732" s="194">
        <v>640</v>
      </c>
      <c r="D732" s="194">
        <v>640</v>
      </c>
      <c r="E732" s="194"/>
      <c r="F732" s="194"/>
    </row>
    <row r="733" ht="15" spans="1:6">
      <c r="A733" s="252" t="s">
        <v>1308</v>
      </c>
      <c r="B733" s="194" t="s">
        <v>1309</v>
      </c>
      <c r="C733" s="194">
        <v>2580</v>
      </c>
      <c r="D733" s="194">
        <v>2580</v>
      </c>
      <c r="E733" s="194"/>
      <c r="F733" s="194"/>
    </row>
    <row r="734" ht="15" spans="1:6">
      <c r="A734" s="252" t="s">
        <v>1310</v>
      </c>
      <c r="B734" s="194" t="s">
        <v>1311</v>
      </c>
      <c r="C734" s="194">
        <v>0</v>
      </c>
      <c r="D734" s="194">
        <v>0</v>
      </c>
      <c r="E734" s="194"/>
      <c r="F734" s="194"/>
    </row>
    <row r="735" ht="15" spans="1:6">
      <c r="A735" s="252" t="s">
        <v>1312</v>
      </c>
      <c r="B735" s="194" t="s">
        <v>1313</v>
      </c>
      <c r="C735" s="194">
        <v>2020</v>
      </c>
      <c r="D735" s="194">
        <v>2020</v>
      </c>
      <c r="E735" s="194"/>
      <c r="F735" s="194"/>
    </row>
    <row r="736" ht="15" spans="1:6">
      <c r="A736" s="252" t="s">
        <v>1314</v>
      </c>
      <c r="B736" s="194" t="s">
        <v>1315</v>
      </c>
      <c r="C736" s="194">
        <v>560</v>
      </c>
      <c r="D736" s="194">
        <v>560</v>
      </c>
      <c r="E736" s="194"/>
      <c r="F736" s="194"/>
    </row>
    <row r="737" ht="15" spans="1:6">
      <c r="A737" s="252" t="s">
        <v>1316</v>
      </c>
      <c r="B737" s="194" t="s">
        <v>1317</v>
      </c>
      <c r="C737" s="194">
        <v>5409</v>
      </c>
      <c r="D737" s="194">
        <v>5409</v>
      </c>
      <c r="E737" s="194"/>
      <c r="F737" s="194"/>
    </row>
    <row r="738" ht="15" spans="1:6">
      <c r="A738" s="252" t="s">
        <v>1318</v>
      </c>
      <c r="B738" s="194" t="s">
        <v>1319</v>
      </c>
      <c r="C738" s="194">
        <v>2100</v>
      </c>
      <c r="D738" s="194">
        <v>2100</v>
      </c>
      <c r="E738" s="194"/>
      <c r="F738" s="194"/>
    </row>
    <row r="739" ht="15" spans="1:6">
      <c r="A739" s="252" t="s">
        <v>1320</v>
      </c>
      <c r="B739" s="194" t="s">
        <v>1321</v>
      </c>
      <c r="C739" s="194">
        <v>3300</v>
      </c>
      <c r="D739" s="194">
        <v>3300</v>
      </c>
      <c r="E739" s="194"/>
      <c r="F739" s="194"/>
    </row>
    <row r="740" ht="15" spans="1:6">
      <c r="A740" s="252" t="s">
        <v>1322</v>
      </c>
      <c r="B740" s="194" t="s">
        <v>1323</v>
      </c>
      <c r="C740" s="194">
        <v>9</v>
      </c>
      <c r="D740" s="194">
        <v>9</v>
      </c>
      <c r="E740" s="194"/>
      <c r="F740" s="194"/>
    </row>
    <row r="741" ht="15" spans="1:6">
      <c r="A741" s="252" t="s">
        <v>1324</v>
      </c>
      <c r="B741" s="194" t="s">
        <v>1325</v>
      </c>
      <c r="C741" s="194">
        <v>0</v>
      </c>
      <c r="D741" s="194">
        <v>0</v>
      </c>
      <c r="E741" s="194"/>
      <c r="F741" s="194"/>
    </row>
    <row r="742" ht="15" spans="1:6">
      <c r="A742" s="252" t="s">
        <v>1326</v>
      </c>
      <c r="B742" s="194" t="s">
        <v>1327</v>
      </c>
      <c r="C742" s="194">
        <v>3872</v>
      </c>
      <c r="D742" s="194">
        <v>3872</v>
      </c>
      <c r="E742" s="194"/>
      <c r="F742" s="194"/>
    </row>
    <row r="743" ht="15" spans="1:6">
      <c r="A743" s="252" t="s">
        <v>1328</v>
      </c>
      <c r="B743" s="194" t="s">
        <v>1329</v>
      </c>
      <c r="C743" s="194">
        <v>410</v>
      </c>
      <c r="D743" s="194">
        <v>410</v>
      </c>
      <c r="E743" s="194"/>
      <c r="F743" s="194"/>
    </row>
    <row r="744" ht="15" spans="1:6">
      <c r="A744" s="252" t="s">
        <v>1330</v>
      </c>
      <c r="B744" s="194" t="s">
        <v>1331</v>
      </c>
      <c r="C744" s="194">
        <v>3460</v>
      </c>
      <c r="D744" s="194">
        <v>3460</v>
      </c>
      <c r="E744" s="194"/>
      <c r="F744" s="194"/>
    </row>
    <row r="745" ht="15" spans="1:6">
      <c r="A745" s="252" t="s">
        <v>1332</v>
      </c>
      <c r="B745" s="194" t="s">
        <v>1333</v>
      </c>
      <c r="C745" s="194">
        <v>2</v>
      </c>
      <c r="D745" s="194">
        <v>2</v>
      </c>
      <c r="E745" s="194"/>
      <c r="F745" s="194"/>
    </row>
    <row r="746" ht="15" spans="1:6">
      <c r="A746" s="252" t="s">
        <v>1334</v>
      </c>
      <c r="B746" s="194" t="s">
        <v>1335</v>
      </c>
      <c r="C746" s="194">
        <v>2502</v>
      </c>
      <c r="D746" s="194">
        <v>2502</v>
      </c>
      <c r="E746" s="194"/>
      <c r="F746" s="194"/>
    </row>
    <row r="747" ht="15" spans="1:6">
      <c r="A747" s="252" t="s">
        <v>1336</v>
      </c>
      <c r="B747" s="194" t="s">
        <v>1337</v>
      </c>
      <c r="C747" s="194">
        <v>2500</v>
      </c>
      <c r="D747" s="194">
        <v>2500</v>
      </c>
      <c r="E747" s="194"/>
      <c r="F747" s="194"/>
    </row>
    <row r="748" ht="15" spans="1:6">
      <c r="A748" s="252" t="s">
        <v>1338</v>
      </c>
      <c r="B748" s="194" t="s">
        <v>1339</v>
      </c>
      <c r="C748" s="194">
        <v>0</v>
      </c>
      <c r="D748" s="194">
        <v>0</v>
      </c>
      <c r="E748" s="194"/>
      <c r="F748" s="194"/>
    </row>
    <row r="749" ht="15" spans="1:6">
      <c r="A749" s="252" t="s">
        <v>1340</v>
      </c>
      <c r="B749" s="194" t="s">
        <v>1341</v>
      </c>
      <c r="C749" s="194">
        <v>2</v>
      </c>
      <c r="D749" s="194">
        <v>2</v>
      </c>
      <c r="E749" s="194"/>
      <c r="F749" s="194"/>
    </row>
    <row r="750" ht="15" spans="1:6">
      <c r="A750" s="252" t="s">
        <v>1342</v>
      </c>
      <c r="B750" s="194" t="s">
        <v>1343</v>
      </c>
      <c r="C750" s="194">
        <v>268</v>
      </c>
      <c r="D750" s="194">
        <v>268</v>
      </c>
      <c r="E750" s="194"/>
      <c r="F750" s="194"/>
    </row>
    <row r="751" ht="15" spans="1:6">
      <c r="A751" s="252" t="s">
        <v>1344</v>
      </c>
      <c r="B751" s="194" t="s">
        <v>1345</v>
      </c>
      <c r="C751" s="194">
        <v>230</v>
      </c>
      <c r="D751" s="194">
        <v>230</v>
      </c>
      <c r="E751" s="194"/>
      <c r="F751" s="194"/>
    </row>
    <row r="752" ht="15" spans="1:6">
      <c r="A752" s="252" t="s">
        <v>1346</v>
      </c>
      <c r="B752" s="194" t="s">
        <v>1347</v>
      </c>
      <c r="C752" s="194">
        <v>38</v>
      </c>
      <c r="D752" s="194">
        <v>38</v>
      </c>
      <c r="E752" s="194"/>
      <c r="F752" s="194"/>
    </row>
    <row r="753" ht="15" spans="1:6">
      <c r="A753" s="252" t="s">
        <v>1348</v>
      </c>
      <c r="B753" s="194" t="s">
        <v>1349</v>
      </c>
      <c r="C753" s="194">
        <v>1119</v>
      </c>
      <c r="D753" s="194">
        <v>1119</v>
      </c>
      <c r="E753" s="194"/>
      <c r="F753" s="194"/>
    </row>
    <row r="754" ht="15" spans="1:6">
      <c r="A754" s="252" t="s">
        <v>1350</v>
      </c>
      <c r="B754" s="194" t="s">
        <v>69</v>
      </c>
      <c r="C754" s="194">
        <v>1015</v>
      </c>
      <c r="D754" s="194">
        <v>1015</v>
      </c>
      <c r="E754" s="194"/>
      <c r="F754" s="194"/>
    </row>
    <row r="755" ht="15" spans="1:6">
      <c r="A755" s="252" t="s">
        <v>1351</v>
      </c>
      <c r="B755" s="194" t="s">
        <v>71</v>
      </c>
      <c r="C755" s="194">
        <v>0</v>
      </c>
      <c r="D755" s="194">
        <v>0</v>
      </c>
      <c r="E755" s="194"/>
      <c r="F755" s="194"/>
    </row>
    <row r="756" ht="15" spans="1:6">
      <c r="A756" s="252" t="s">
        <v>1352</v>
      </c>
      <c r="B756" s="194" t="s">
        <v>73</v>
      </c>
      <c r="C756" s="194">
        <v>0</v>
      </c>
      <c r="D756" s="194">
        <v>0</v>
      </c>
      <c r="E756" s="194"/>
      <c r="F756" s="194"/>
    </row>
    <row r="757" ht="15" spans="1:6">
      <c r="A757" s="391" t="s">
        <v>1353</v>
      </c>
      <c r="B757" s="194" t="s">
        <v>168</v>
      </c>
      <c r="C757" s="194">
        <v>0</v>
      </c>
      <c r="D757" s="194">
        <v>0</v>
      </c>
      <c r="E757" s="194"/>
      <c r="F757" s="194"/>
    </row>
    <row r="758" ht="15" spans="1:6">
      <c r="A758" s="391" t="s">
        <v>1354</v>
      </c>
      <c r="B758" s="194" t="s">
        <v>1355</v>
      </c>
      <c r="C758" s="194">
        <v>44</v>
      </c>
      <c r="D758" s="194">
        <v>44</v>
      </c>
      <c r="E758" s="194"/>
      <c r="F758" s="194"/>
    </row>
    <row r="759" ht="15" spans="1:6">
      <c r="A759" s="391" t="s">
        <v>1356</v>
      </c>
      <c r="B759" s="194" t="s">
        <v>1357</v>
      </c>
      <c r="C759" s="194">
        <v>25</v>
      </c>
      <c r="D759" s="194">
        <v>25</v>
      </c>
      <c r="E759" s="194"/>
      <c r="F759" s="194"/>
    </row>
    <row r="760" ht="15" spans="1:6">
      <c r="A760" s="391" t="s">
        <v>1358</v>
      </c>
      <c r="B760" s="194" t="s">
        <v>87</v>
      </c>
      <c r="C760" s="194">
        <v>0</v>
      </c>
      <c r="D760" s="194">
        <v>0</v>
      </c>
      <c r="E760" s="194"/>
      <c r="F760" s="194"/>
    </row>
    <row r="761" ht="15" spans="1:6">
      <c r="A761" s="391" t="s">
        <v>1359</v>
      </c>
      <c r="B761" s="194" t="s">
        <v>1360</v>
      </c>
      <c r="C761" s="194">
        <v>35</v>
      </c>
      <c r="D761" s="194">
        <v>35</v>
      </c>
      <c r="E761" s="194"/>
      <c r="F761" s="194"/>
    </row>
    <row r="762" ht="15" spans="1:6">
      <c r="A762" s="391" t="s">
        <v>1361</v>
      </c>
      <c r="B762" s="194" t="s">
        <v>1362</v>
      </c>
      <c r="C762" s="194">
        <v>141</v>
      </c>
      <c r="D762" s="194">
        <v>141</v>
      </c>
      <c r="E762" s="194"/>
      <c r="F762" s="194"/>
    </row>
    <row r="763" ht="15" spans="1:6">
      <c r="A763" s="391" t="s">
        <v>1363</v>
      </c>
      <c r="B763" s="194" t="s">
        <v>69</v>
      </c>
      <c r="C763" s="194">
        <v>0</v>
      </c>
      <c r="D763" s="194">
        <v>0</v>
      </c>
      <c r="E763" s="194"/>
      <c r="F763" s="194"/>
    </row>
    <row r="764" ht="15" spans="1:6">
      <c r="A764" s="391" t="s">
        <v>1364</v>
      </c>
      <c r="B764" s="194" t="s">
        <v>71</v>
      </c>
      <c r="C764" s="194">
        <v>0</v>
      </c>
      <c r="D764" s="194">
        <v>0</v>
      </c>
      <c r="E764" s="194"/>
      <c r="F764" s="194"/>
    </row>
    <row r="765" ht="15" spans="1:6">
      <c r="A765" s="391" t="s">
        <v>1365</v>
      </c>
      <c r="B765" s="194" t="s">
        <v>73</v>
      </c>
      <c r="C765" s="194">
        <v>0</v>
      </c>
      <c r="D765" s="194">
        <v>0</v>
      </c>
      <c r="E765" s="194"/>
      <c r="F765" s="194"/>
    </row>
    <row r="766" ht="15" spans="1:6">
      <c r="A766" s="391" t="s">
        <v>1366</v>
      </c>
      <c r="B766" s="194" t="s">
        <v>1367</v>
      </c>
      <c r="C766" s="194">
        <v>140</v>
      </c>
      <c r="D766" s="194">
        <v>140</v>
      </c>
      <c r="E766" s="194"/>
      <c r="F766" s="194"/>
    </row>
    <row r="767" ht="15" spans="1:6">
      <c r="A767" s="252" t="s">
        <v>1368</v>
      </c>
      <c r="B767" s="194" t="s">
        <v>87</v>
      </c>
      <c r="C767" s="194">
        <v>0</v>
      </c>
      <c r="D767" s="194">
        <v>0</v>
      </c>
      <c r="E767" s="194"/>
      <c r="F767" s="194"/>
    </row>
    <row r="768" ht="15" spans="1:6">
      <c r="A768" s="252" t="s">
        <v>1369</v>
      </c>
      <c r="B768" s="194" t="s">
        <v>1370</v>
      </c>
      <c r="C768" s="194">
        <v>1</v>
      </c>
      <c r="D768" s="194">
        <v>1</v>
      </c>
      <c r="E768" s="194"/>
      <c r="F768" s="194"/>
    </row>
    <row r="769" ht="15" spans="1:6">
      <c r="A769" s="252" t="s">
        <v>1371</v>
      </c>
      <c r="B769" s="194" t="s">
        <v>1372</v>
      </c>
      <c r="C769" s="194">
        <v>0</v>
      </c>
      <c r="D769" s="194">
        <v>0</v>
      </c>
      <c r="E769" s="194"/>
      <c r="F769" s="194"/>
    </row>
    <row r="770" ht="15" spans="1:6">
      <c r="A770" s="252" t="s">
        <v>1373</v>
      </c>
      <c r="B770" s="194" t="s">
        <v>69</v>
      </c>
      <c r="C770" s="194">
        <v>0</v>
      </c>
      <c r="D770" s="194">
        <v>0</v>
      </c>
      <c r="E770" s="194"/>
      <c r="F770" s="194"/>
    </row>
    <row r="771" ht="15" spans="1:6">
      <c r="A771" s="252" t="s">
        <v>1374</v>
      </c>
      <c r="B771" s="194" t="s">
        <v>71</v>
      </c>
      <c r="C771" s="194">
        <v>0</v>
      </c>
      <c r="D771" s="194">
        <v>0</v>
      </c>
      <c r="E771" s="194"/>
      <c r="F771" s="194"/>
    </row>
    <row r="772" ht="15" spans="1:6">
      <c r="A772" s="252" t="s">
        <v>1375</v>
      </c>
      <c r="B772" s="194" t="s">
        <v>73</v>
      </c>
      <c r="C772" s="194">
        <v>0</v>
      </c>
      <c r="D772" s="194">
        <v>0</v>
      </c>
      <c r="E772" s="194"/>
      <c r="F772" s="194"/>
    </row>
    <row r="773" ht="15" spans="1:6">
      <c r="A773" s="252" t="s">
        <v>1376</v>
      </c>
      <c r="B773" s="194" t="s">
        <v>1377</v>
      </c>
      <c r="C773" s="194">
        <v>0</v>
      </c>
      <c r="D773" s="194">
        <v>0</v>
      </c>
      <c r="E773" s="194"/>
      <c r="F773" s="194"/>
    </row>
    <row r="774" ht="15" spans="1:6">
      <c r="A774" s="252" t="s">
        <v>1378</v>
      </c>
      <c r="B774" s="194" t="s">
        <v>1379</v>
      </c>
      <c r="C774" s="194">
        <v>0</v>
      </c>
      <c r="D774" s="194">
        <v>0</v>
      </c>
      <c r="E774" s="194"/>
      <c r="F774" s="194"/>
    </row>
    <row r="775" ht="15" spans="1:6">
      <c r="A775" s="252" t="s">
        <v>1380</v>
      </c>
      <c r="B775" s="194" t="s">
        <v>1381</v>
      </c>
      <c r="C775" s="194">
        <v>0</v>
      </c>
      <c r="D775" s="194">
        <v>0</v>
      </c>
      <c r="E775" s="194"/>
      <c r="F775" s="194"/>
    </row>
    <row r="776" ht="15" spans="1:6">
      <c r="A776" s="252" t="s">
        <v>1382</v>
      </c>
      <c r="B776" s="194" t="s">
        <v>1383</v>
      </c>
      <c r="C776" s="194">
        <v>0</v>
      </c>
      <c r="D776" s="194">
        <v>0</v>
      </c>
      <c r="E776" s="194"/>
      <c r="F776" s="194"/>
    </row>
    <row r="777" ht="15" spans="1:6">
      <c r="A777" s="252" t="s">
        <v>1384</v>
      </c>
      <c r="B777" s="194" t="s">
        <v>1385</v>
      </c>
      <c r="C777" s="194">
        <v>2830</v>
      </c>
      <c r="D777" s="194">
        <v>2830</v>
      </c>
      <c r="E777" s="194"/>
      <c r="F777" s="194"/>
    </row>
    <row r="778" ht="15" spans="1:6">
      <c r="A778" s="252" t="s">
        <v>1386</v>
      </c>
      <c r="B778" s="194" t="s">
        <v>1387</v>
      </c>
      <c r="C778" s="194">
        <v>2830</v>
      </c>
      <c r="D778" s="194">
        <v>2830</v>
      </c>
      <c r="E778" s="194"/>
      <c r="F778" s="194"/>
    </row>
    <row r="779" ht="15" spans="1:6">
      <c r="A779" s="252" t="s">
        <v>1388</v>
      </c>
      <c r="B779" s="194" t="s">
        <v>1389</v>
      </c>
      <c r="C779" s="194">
        <v>9616</v>
      </c>
      <c r="D779" s="194">
        <v>9616</v>
      </c>
      <c r="E779" s="194"/>
      <c r="F779" s="194"/>
    </row>
    <row r="780" ht="15" spans="1:6">
      <c r="A780" s="252" t="s">
        <v>1390</v>
      </c>
      <c r="B780" s="194" t="s">
        <v>1391</v>
      </c>
      <c r="C780" s="194">
        <v>182</v>
      </c>
      <c r="D780" s="194">
        <v>182</v>
      </c>
      <c r="E780" s="194"/>
      <c r="F780" s="194"/>
    </row>
    <row r="781" ht="15" spans="1:6">
      <c r="A781" s="252" t="s">
        <v>1392</v>
      </c>
      <c r="B781" s="194" t="s">
        <v>69</v>
      </c>
      <c r="C781" s="194">
        <v>58</v>
      </c>
      <c r="D781" s="194">
        <v>58</v>
      </c>
      <c r="E781" s="194"/>
      <c r="F781" s="194"/>
    </row>
    <row r="782" ht="15" spans="1:6">
      <c r="A782" s="252" t="s">
        <v>1393</v>
      </c>
      <c r="B782" s="194" t="s">
        <v>71</v>
      </c>
      <c r="C782" s="194">
        <v>0</v>
      </c>
      <c r="D782" s="194">
        <v>0</v>
      </c>
      <c r="E782" s="194"/>
      <c r="F782" s="194"/>
    </row>
    <row r="783" ht="15" spans="1:6">
      <c r="A783" s="252" t="s">
        <v>1394</v>
      </c>
      <c r="B783" s="194" t="s">
        <v>73</v>
      </c>
      <c r="C783" s="194">
        <v>0</v>
      </c>
      <c r="D783" s="194">
        <v>0</v>
      </c>
      <c r="E783" s="194"/>
      <c r="F783" s="194"/>
    </row>
    <row r="784" ht="15" spans="1:6">
      <c r="A784" s="252" t="s">
        <v>1395</v>
      </c>
      <c r="B784" s="194" t="s">
        <v>1396</v>
      </c>
      <c r="C784" s="194">
        <v>2</v>
      </c>
      <c r="D784" s="194">
        <v>2</v>
      </c>
      <c r="E784" s="194"/>
      <c r="F784" s="194"/>
    </row>
    <row r="785" ht="15" spans="1:6">
      <c r="A785" s="252" t="s">
        <v>1397</v>
      </c>
      <c r="B785" s="194" t="s">
        <v>1398</v>
      </c>
      <c r="C785" s="194">
        <v>22</v>
      </c>
      <c r="D785" s="194">
        <v>22</v>
      </c>
      <c r="E785" s="194"/>
      <c r="F785" s="194"/>
    </row>
    <row r="786" ht="15" spans="1:6">
      <c r="A786" s="252" t="s">
        <v>1399</v>
      </c>
      <c r="B786" s="194" t="s">
        <v>1400</v>
      </c>
      <c r="C786" s="194">
        <v>0</v>
      </c>
      <c r="D786" s="194">
        <v>0</v>
      </c>
      <c r="E786" s="194"/>
      <c r="F786" s="194"/>
    </row>
    <row r="787" ht="15" spans="1:6">
      <c r="A787" s="252" t="s">
        <v>1401</v>
      </c>
      <c r="B787" s="194" t="s">
        <v>1402</v>
      </c>
      <c r="C787" s="194">
        <v>0</v>
      </c>
      <c r="D787" s="194">
        <v>0</v>
      </c>
      <c r="E787" s="194"/>
      <c r="F787" s="194"/>
    </row>
    <row r="788" ht="15" spans="1:6">
      <c r="A788" s="252" t="s">
        <v>1403</v>
      </c>
      <c r="B788" s="194" t="s">
        <v>1404</v>
      </c>
      <c r="C788" s="194">
        <v>0</v>
      </c>
      <c r="D788" s="194">
        <v>0</v>
      </c>
      <c r="E788" s="194"/>
      <c r="F788" s="194"/>
    </row>
    <row r="789" ht="15" spans="1:6">
      <c r="A789" s="252" t="s">
        <v>1405</v>
      </c>
      <c r="B789" s="194" t="s">
        <v>1406</v>
      </c>
      <c r="C789" s="194">
        <v>100</v>
      </c>
      <c r="D789" s="194">
        <v>100</v>
      </c>
      <c r="E789" s="194"/>
      <c r="F789" s="194"/>
    </row>
    <row r="790" ht="15" spans="1:6">
      <c r="A790" s="252" t="s">
        <v>1407</v>
      </c>
      <c r="B790" s="194" t="s">
        <v>1408</v>
      </c>
      <c r="C790" s="194">
        <v>225</v>
      </c>
      <c r="D790" s="194">
        <v>225</v>
      </c>
      <c r="E790" s="194"/>
      <c r="F790" s="194"/>
    </row>
    <row r="791" ht="15" spans="1:6">
      <c r="A791" s="252" t="s">
        <v>1409</v>
      </c>
      <c r="B791" s="194" t="s">
        <v>1410</v>
      </c>
      <c r="C791" s="194">
        <v>0</v>
      </c>
      <c r="D791" s="194">
        <v>0</v>
      </c>
      <c r="E791" s="194"/>
      <c r="F791" s="194"/>
    </row>
    <row r="792" ht="15" spans="1:6">
      <c r="A792" s="252" t="s">
        <v>1411</v>
      </c>
      <c r="B792" s="194" t="s">
        <v>1412</v>
      </c>
      <c r="C792" s="194">
        <v>0</v>
      </c>
      <c r="D792" s="194">
        <v>0</v>
      </c>
      <c r="E792" s="194"/>
      <c r="F792" s="194"/>
    </row>
    <row r="793" ht="15" spans="1:6">
      <c r="A793" s="252" t="s">
        <v>1413</v>
      </c>
      <c r="B793" s="194" t="s">
        <v>1414</v>
      </c>
      <c r="C793" s="194">
        <v>225</v>
      </c>
      <c r="D793" s="194">
        <v>225</v>
      </c>
      <c r="E793" s="194"/>
      <c r="F793" s="194"/>
    </row>
    <row r="794" ht="15" spans="1:6">
      <c r="A794" s="252" t="s">
        <v>1415</v>
      </c>
      <c r="B794" s="194" t="s">
        <v>1416</v>
      </c>
      <c r="C794" s="194">
        <v>2535</v>
      </c>
      <c r="D794" s="194">
        <v>2535</v>
      </c>
      <c r="E794" s="194"/>
      <c r="F794" s="194"/>
    </row>
    <row r="795" ht="15" spans="1:6">
      <c r="A795" s="252" t="s">
        <v>1417</v>
      </c>
      <c r="B795" s="194" t="s">
        <v>1418</v>
      </c>
      <c r="C795" s="194">
        <v>230</v>
      </c>
      <c r="D795" s="194">
        <v>230</v>
      </c>
      <c r="E795" s="194"/>
      <c r="F795" s="194"/>
    </row>
    <row r="796" ht="15" spans="1:6">
      <c r="A796" s="252" t="s">
        <v>1419</v>
      </c>
      <c r="B796" s="194" t="s">
        <v>1420</v>
      </c>
      <c r="C796" s="194">
        <v>2245</v>
      </c>
      <c r="D796" s="194">
        <v>2245</v>
      </c>
      <c r="E796" s="194"/>
      <c r="F796" s="194"/>
    </row>
    <row r="797" ht="15" spans="1:6">
      <c r="A797" s="252" t="s">
        <v>1421</v>
      </c>
      <c r="B797" s="194" t="s">
        <v>1422</v>
      </c>
      <c r="C797" s="194">
        <v>0</v>
      </c>
      <c r="D797" s="194">
        <v>0</v>
      </c>
      <c r="E797" s="194"/>
      <c r="F797" s="194"/>
    </row>
    <row r="798" ht="15" spans="1:6">
      <c r="A798" s="252" t="s">
        <v>1423</v>
      </c>
      <c r="B798" s="194" t="s">
        <v>1424</v>
      </c>
      <c r="C798" s="194">
        <v>0</v>
      </c>
      <c r="D798" s="194">
        <v>0</v>
      </c>
      <c r="E798" s="194"/>
      <c r="F798" s="194"/>
    </row>
    <row r="799" ht="15" spans="1:6">
      <c r="A799" s="252" t="s">
        <v>1425</v>
      </c>
      <c r="B799" s="194" t="s">
        <v>1426</v>
      </c>
      <c r="C799" s="194">
        <v>0</v>
      </c>
      <c r="D799" s="194">
        <v>0</v>
      </c>
      <c r="E799" s="194"/>
      <c r="F799" s="194"/>
    </row>
    <row r="800" ht="15" spans="1:6">
      <c r="A800" s="252" t="s">
        <v>1427</v>
      </c>
      <c r="B800" s="194" t="s">
        <v>1428</v>
      </c>
      <c r="C800" s="194">
        <v>0</v>
      </c>
      <c r="D800" s="194">
        <v>0</v>
      </c>
      <c r="E800" s="194"/>
      <c r="F800" s="194"/>
    </row>
    <row r="801" ht="15" spans="1:6">
      <c r="A801" s="252" t="s">
        <v>1429</v>
      </c>
      <c r="B801" s="194" t="s">
        <v>1430</v>
      </c>
      <c r="C801" s="194">
        <v>0</v>
      </c>
      <c r="D801" s="194">
        <v>0</v>
      </c>
      <c r="E801" s="194"/>
      <c r="F801" s="194"/>
    </row>
    <row r="802" ht="15" spans="1:6">
      <c r="A802" s="252" t="s">
        <v>1431</v>
      </c>
      <c r="B802" s="194" t="s">
        <v>1432</v>
      </c>
      <c r="C802" s="194">
        <v>60</v>
      </c>
      <c r="D802" s="194">
        <v>60</v>
      </c>
      <c r="E802" s="194"/>
      <c r="F802" s="194"/>
    </row>
    <row r="803" ht="15" spans="1:6">
      <c r="A803" s="252" t="s">
        <v>1433</v>
      </c>
      <c r="B803" s="194" t="s">
        <v>1434</v>
      </c>
      <c r="C803" s="194">
        <v>4815</v>
      </c>
      <c r="D803" s="194">
        <v>4815</v>
      </c>
      <c r="E803" s="194"/>
      <c r="F803" s="194"/>
    </row>
    <row r="804" ht="15" spans="1:6">
      <c r="A804" s="252" t="s">
        <v>1435</v>
      </c>
      <c r="B804" s="194" t="s">
        <v>1436</v>
      </c>
      <c r="C804" s="194">
        <v>315</v>
      </c>
      <c r="D804" s="194">
        <v>315</v>
      </c>
      <c r="E804" s="194"/>
      <c r="F804" s="194"/>
    </row>
    <row r="805" ht="15" spans="1:6">
      <c r="A805" s="252" t="s">
        <v>1437</v>
      </c>
      <c r="B805" s="194" t="s">
        <v>1438</v>
      </c>
      <c r="C805" s="194">
        <v>1000</v>
      </c>
      <c r="D805" s="194">
        <v>1000</v>
      </c>
      <c r="E805" s="194"/>
      <c r="F805" s="194"/>
    </row>
    <row r="806" ht="15" spans="1:6">
      <c r="A806" s="252" t="s">
        <v>1439</v>
      </c>
      <c r="B806" s="194" t="s">
        <v>1440</v>
      </c>
      <c r="C806" s="194">
        <v>0</v>
      </c>
      <c r="D806" s="194">
        <v>0</v>
      </c>
      <c r="E806" s="194"/>
      <c r="F806" s="194"/>
    </row>
    <row r="807" ht="15" spans="1:6">
      <c r="A807" s="252" t="s">
        <v>1441</v>
      </c>
      <c r="B807" s="194" t="s">
        <v>1442</v>
      </c>
      <c r="C807" s="194">
        <v>0</v>
      </c>
      <c r="D807" s="194">
        <v>0</v>
      </c>
      <c r="E807" s="194"/>
      <c r="F807" s="194"/>
    </row>
    <row r="808" ht="15" spans="1:6">
      <c r="A808" s="252" t="s">
        <v>1443</v>
      </c>
      <c r="B808" s="194" t="s">
        <v>1444</v>
      </c>
      <c r="C808" s="194">
        <v>0</v>
      </c>
      <c r="D808" s="194">
        <v>0</v>
      </c>
      <c r="E808" s="194"/>
      <c r="F808" s="194"/>
    </row>
    <row r="809" ht="15" spans="1:6">
      <c r="A809" s="252" t="s">
        <v>1445</v>
      </c>
      <c r="B809" s="194" t="s">
        <v>1446</v>
      </c>
      <c r="C809" s="194">
        <v>3500</v>
      </c>
      <c r="D809" s="194">
        <v>3500</v>
      </c>
      <c r="E809" s="194"/>
      <c r="F809" s="194"/>
    </row>
    <row r="810" ht="15" spans="1:6">
      <c r="A810" s="252" t="s">
        <v>1447</v>
      </c>
      <c r="B810" s="194" t="s">
        <v>1448</v>
      </c>
      <c r="C810" s="194">
        <v>585</v>
      </c>
      <c r="D810" s="194">
        <v>585</v>
      </c>
      <c r="E810" s="194"/>
      <c r="F810" s="194"/>
    </row>
    <row r="811" ht="15" spans="1:6">
      <c r="A811" s="252" t="s">
        <v>1449</v>
      </c>
      <c r="B811" s="194" t="s">
        <v>1450</v>
      </c>
      <c r="C811" s="194">
        <v>275</v>
      </c>
      <c r="D811" s="194">
        <v>275</v>
      </c>
      <c r="E811" s="194"/>
      <c r="F811" s="194"/>
    </row>
    <row r="812" ht="15" spans="1:6">
      <c r="A812" s="252" t="s">
        <v>1451</v>
      </c>
      <c r="B812" s="194" t="s">
        <v>1452</v>
      </c>
      <c r="C812" s="194">
        <v>0</v>
      </c>
      <c r="D812" s="194">
        <v>0</v>
      </c>
      <c r="E812" s="194"/>
      <c r="F812" s="194"/>
    </row>
    <row r="813" ht="15" spans="1:6">
      <c r="A813" s="252" t="s">
        <v>1453</v>
      </c>
      <c r="B813" s="194" t="s">
        <v>1454</v>
      </c>
      <c r="C813" s="194">
        <v>0</v>
      </c>
      <c r="D813" s="194">
        <v>0</v>
      </c>
      <c r="E813" s="194"/>
      <c r="F813" s="194"/>
    </row>
    <row r="814" ht="15" spans="1:6">
      <c r="A814" s="252" t="s">
        <v>1455</v>
      </c>
      <c r="B814" s="194" t="s">
        <v>1456</v>
      </c>
      <c r="C814" s="194">
        <v>0</v>
      </c>
      <c r="D814" s="194">
        <v>0</v>
      </c>
      <c r="E814" s="194"/>
      <c r="F814" s="194"/>
    </row>
    <row r="815" ht="15" spans="1:6">
      <c r="A815" s="252" t="s">
        <v>1457</v>
      </c>
      <c r="B815" s="194" t="s">
        <v>1458</v>
      </c>
      <c r="C815" s="194">
        <v>310</v>
      </c>
      <c r="D815" s="194">
        <v>310</v>
      </c>
      <c r="E815" s="194"/>
      <c r="F815" s="194"/>
    </row>
    <row r="816" ht="15" spans="1:6">
      <c r="A816" s="252" t="s">
        <v>1459</v>
      </c>
      <c r="B816" s="194" t="s">
        <v>1460</v>
      </c>
      <c r="C816" s="194">
        <v>0</v>
      </c>
      <c r="D816" s="194">
        <v>0</v>
      </c>
      <c r="E816" s="194"/>
      <c r="F816" s="194"/>
    </row>
    <row r="817" ht="15" spans="1:6">
      <c r="A817" s="252" t="s">
        <v>1461</v>
      </c>
      <c r="B817" s="194" t="s">
        <v>1462</v>
      </c>
      <c r="C817" s="194">
        <v>0</v>
      </c>
      <c r="D817" s="194">
        <v>0</v>
      </c>
      <c r="E817" s="194"/>
      <c r="F817" s="194"/>
    </row>
    <row r="818" ht="15" spans="1:6">
      <c r="A818" s="252" t="s">
        <v>1463</v>
      </c>
      <c r="B818" s="194" t="s">
        <v>1464</v>
      </c>
      <c r="C818" s="194">
        <v>0</v>
      </c>
      <c r="D818" s="194">
        <v>0</v>
      </c>
      <c r="E818" s="194"/>
      <c r="F818" s="194"/>
    </row>
    <row r="819" ht="15" spans="1:6">
      <c r="A819" s="252" t="s">
        <v>1465</v>
      </c>
      <c r="B819" s="194" t="s">
        <v>1466</v>
      </c>
      <c r="C819" s="194">
        <v>0</v>
      </c>
      <c r="D819" s="194">
        <v>0</v>
      </c>
      <c r="E819" s="194"/>
      <c r="F819" s="194"/>
    </row>
    <row r="820" ht="15" spans="1:6">
      <c r="A820" s="252" t="s">
        <v>1467</v>
      </c>
      <c r="B820" s="194" t="s">
        <v>1468</v>
      </c>
      <c r="C820" s="194">
        <v>0</v>
      </c>
      <c r="D820" s="194">
        <v>0</v>
      </c>
      <c r="E820" s="194"/>
      <c r="F820" s="194"/>
    </row>
    <row r="821" ht="15" spans="1:6">
      <c r="A821" s="252" t="s">
        <v>1469</v>
      </c>
      <c r="B821" s="194" t="s">
        <v>1470</v>
      </c>
      <c r="C821" s="194">
        <v>0</v>
      </c>
      <c r="D821" s="194">
        <v>0</v>
      </c>
      <c r="E821" s="194"/>
      <c r="F821" s="194"/>
    </row>
    <row r="822" ht="15" spans="1:6">
      <c r="A822" s="252" t="s">
        <v>1471</v>
      </c>
      <c r="B822" s="194" t="s">
        <v>1472</v>
      </c>
      <c r="C822" s="194">
        <v>0</v>
      </c>
      <c r="D822" s="194">
        <v>0</v>
      </c>
      <c r="E822" s="194"/>
      <c r="F822" s="194"/>
    </row>
    <row r="823" ht="15" spans="1:6">
      <c r="A823" s="252" t="s">
        <v>1473</v>
      </c>
      <c r="B823" s="194" t="s">
        <v>1474</v>
      </c>
      <c r="C823" s="194">
        <v>0</v>
      </c>
      <c r="D823" s="194">
        <v>0</v>
      </c>
      <c r="E823" s="194"/>
      <c r="F823" s="194"/>
    </row>
    <row r="824" ht="15" spans="1:6">
      <c r="A824" s="252" t="s">
        <v>1475</v>
      </c>
      <c r="B824" s="194" t="s">
        <v>1476</v>
      </c>
      <c r="C824" s="194">
        <v>0</v>
      </c>
      <c r="D824" s="194">
        <v>0</v>
      </c>
      <c r="E824" s="194"/>
      <c r="F824" s="194"/>
    </row>
    <row r="825" ht="15" spans="1:6">
      <c r="A825" s="252" t="s">
        <v>1477</v>
      </c>
      <c r="B825" s="194" t="s">
        <v>1478</v>
      </c>
      <c r="C825" s="194">
        <v>0</v>
      </c>
      <c r="D825" s="194">
        <v>0</v>
      </c>
      <c r="E825" s="194"/>
      <c r="F825" s="194"/>
    </row>
    <row r="826" ht="15" spans="1:6">
      <c r="A826" s="252" t="s">
        <v>1479</v>
      </c>
      <c r="B826" s="194" t="s">
        <v>1480</v>
      </c>
      <c r="C826" s="194">
        <v>0</v>
      </c>
      <c r="D826" s="194">
        <v>0</v>
      </c>
      <c r="E826" s="194"/>
      <c r="F826" s="194"/>
    </row>
    <row r="827" ht="15" spans="1:6">
      <c r="A827" s="252" t="s">
        <v>1481</v>
      </c>
      <c r="B827" s="194" t="s">
        <v>1482</v>
      </c>
      <c r="C827" s="194">
        <v>414</v>
      </c>
      <c r="D827" s="194">
        <v>414</v>
      </c>
      <c r="E827" s="194"/>
      <c r="F827" s="194"/>
    </row>
    <row r="828" ht="15" spans="1:6">
      <c r="A828" s="252" t="s">
        <v>1483</v>
      </c>
      <c r="B828" s="194" t="s">
        <v>1484</v>
      </c>
      <c r="C828" s="194">
        <v>0</v>
      </c>
      <c r="D828" s="194">
        <v>0</v>
      </c>
      <c r="E828" s="194"/>
      <c r="F828" s="194"/>
    </row>
    <row r="829" ht="15" spans="1:6">
      <c r="A829" s="252" t="s">
        <v>1485</v>
      </c>
      <c r="B829" s="194" t="s">
        <v>1486</v>
      </c>
      <c r="C829" s="194">
        <v>44</v>
      </c>
      <c r="D829" s="194">
        <v>44</v>
      </c>
      <c r="E829" s="194"/>
      <c r="F829" s="194"/>
    </row>
    <row r="830" ht="15" spans="1:6">
      <c r="A830" s="252" t="s">
        <v>1487</v>
      </c>
      <c r="B830" s="194" t="s">
        <v>1488</v>
      </c>
      <c r="C830" s="194">
        <v>0</v>
      </c>
      <c r="D830" s="194">
        <v>0</v>
      </c>
      <c r="E830" s="194"/>
      <c r="F830" s="194"/>
    </row>
    <row r="831" ht="15" spans="1:6">
      <c r="A831" s="252" t="s">
        <v>1489</v>
      </c>
      <c r="B831" s="194" t="s">
        <v>1490</v>
      </c>
      <c r="C831" s="194">
        <v>0</v>
      </c>
      <c r="D831" s="194">
        <v>0</v>
      </c>
      <c r="E831" s="194"/>
      <c r="F831" s="194"/>
    </row>
    <row r="832" ht="15" spans="1:6">
      <c r="A832" s="252" t="s">
        <v>1491</v>
      </c>
      <c r="B832" s="194" t="s">
        <v>1492</v>
      </c>
      <c r="C832" s="194">
        <v>370</v>
      </c>
      <c r="D832" s="194">
        <v>370</v>
      </c>
      <c r="E832" s="194"/>
      <c r="F832" s="194"/>
    </row>
    <row r="833" ht="15" spans="1:6">
      <c r="A833" s="252" t="s">
        <v>1493</v>
      </c>
      <c r="B833" s="194" t="s">
        <v>1494</v>
      </c>
      <c r="C833" s="194">
        <v>0</v>
      </c>
      <c r="D833" s="194">
        <v>0</v>
      </c>
      <c r="E833" s="194"/>
      <c r="F833" s="194"/>
    </row>
    <row r="834" ht="15" spans="1:6">
      <c r="A834" s="252" t="s">
        <v>1495</v>
      </c>
      <c r="B834" s="194" t="s">
        <v>1496</v>
      </c>
      <c r="C834" s="194">
        <v>0</v>
      </c>
      <c r="D834" s="194">
        <v>0</v>
      </c>
      <c r="E834" s="194"/>
      <c r="F834" s="194"/>
    </row>
    <row r="835" ht="15" spans="1:6">
      <c r="A835" s="252" t="s">
        <v>1497</v>
      </c>
      <c r="B835" s="194" t="s">
        <v>1498</v>
      </c>
      <c r="C835" s="194">
        <v>0</v>
      </c>
      <c r="D835" s="194">
        <v>0</v>
      </c>
      <c r="E835" s="194"/>
      <c r="F835" s="194"/>
    </row>
    <row r="836" ht="15" spans="1:6">
      <c r="A836" s="252" t="s">
        <v>1499</v>
      </c>
      <c r="B836" s="194" t="s">
        <v>1500</v>
      </c>
      <c r="C836" s="194">
        <v>0</v>
      </c>
      <c r="D836" s="194">
        <v>0</v>
      </c>
      <c r="E836" s="194"/>
      <c r="F836" s="194"/>
    </row>
    <row r="837" ht="15" spans="1:6">
      <c r="A837" s="252" t="s">
        <v>1501</v>
      </c>
      <c r="B837" s="194" t="s">
        <v>1502</v>
      </c>
      <c r="C837" s="194">
        <v>0</v>
      </c>
      <c r="D837" s="194">
        <v>0</v>
      </c>
      <c r="E837" s="194"/>
      <c r="F837" s="194"/>
    </row>
    <row r="838" ht="15" spans="1:6">
      <c r="A838" s="252" t="s">
        <v>1503</v>
      </c>
      <c r="B838" s="194" t="s">
        <v>1504</v>
      </c>
      <c r="C838" s="194">
        <v>40</v>
      </c>
      <c r="D838" s="194">
        <v>40</v>
      </c>
      <c r="E838" s="194"/>
      <c r="F838" s="194"/>
    </row>
    <row r="839" ht="15" spans="1:6">
      <c r="A839" s="252" t="s">
        <v>1505</v>
      </c>
      <c r="B839" s="194" t="s">
        <v>69</v>
      </c>
      <c r="C839" s="194">
        <v>0</v>
      </c>
      <c r="D839" s="194">
        <v>0</v>
      </c>
      <c r="E839" s="194"/>
      <c r="F839" s="194"/>
    </row>
    <row r="840" ht="15" spans="1:6">
      <c r="A840" s="252" t="s">
        <v>1506</v>
      </c>
      <c r="B840" s="194" t="s">
        <v>71</v>
      </c>
      <c r="C840" s="194">
        <v>0</v>
      </c>
      <c r="D840" s="194">
        <v>0</v>
      </c>
      <c r="E840" s="194"/>
      <c r="F840" s="194"/>
    </row>
    <row r="841" ht="15" spans="1:6">
      <c r="A841" s="252" t="s">
        <v>1507</v>
      </c>
      <c r="B841" s="194" t="s">
        <v>73</v>
      </c>
      <c r="C841" s="194">
        <v>0</v>
      </c>
      <c r="D841" s="194">
        <v>0</v>
      </c>
      <c r="E841" s="194"/>
      <c r="F841" s="194"/>
    </row>
    <row r="842" ht="15" spans="1:6">
      <c r="A842" s="252" t="s">
        <v>1508</v>
      </c>
      <c r="B842" s="194" t="s">
        <v>1509</v>
      </c>
      <c r="C842" s="194">
        <v>0</v>
      </c>
      <c r="D842" s="194">
        <v>0</v>
      </c>
      <c r="E842" s="194"/>
      <c r="F842" s="194"/>
    </row>
    <row r="843" ht="15" spans="1:6">
      <c r="A843" s="252" t="s">
        <v>1510</v>
      </c>
      <c r="B843" s="194" t="s">
        <v>1511</v>
      </c>
      <c r="C843" s="194">
        <v>0</v>
      </c>
      <c r="D843" s="194">
        <v>0</v>
      </c>
      <c r="E843" s="194"/>
      <c r="F843" s="194"/>
    </row>
    <row r="844" ht="15" spans="1:6">
      <c r="A844" s="252" t="s">
        <v>1512</v>
      </c>
      <c r="B844" s="194" t="s">
        <v>1513</v>
      </c>
      <c r="C844" s="194">
        <v>0</v>
      </c>
      <c r="D844" s="194">
        <v>0</v>
      </c>
      <c r="E844" s="194"/>
      <c r="F844" s="194"/>
    </row>
    <row r="845" ht="15" spans="1:6">
      <c r="A845" s="252" t="s">
        <v>1514</v>
      </c>
      <c r="B845" s="194" t="s">
        <v>168</v>
      </c>
      <c r="C845" s="194">
        <v>0</v>
      </c>
      <c r="D845" s="194">
        <v>0</v>
      </c>
      <c r="E845" s="194"/>
      <c r="F845" s="194"/>
    </row>
    <row r="846" ht="15" spans="1:6">
      <c r="A846" s="252" t="s">
        <v>1515</v>
      </c>
      <c r="B846" s="194" t="s">
        <v>1516</v>
      </c>
      <c r="C846" s="194">
        <v>0</v>
      </c>
      <c r="D846" s="194">
        <v>0</v>
      </c>
      <c r="E846" s="194"/>
      <c r="F846" s="194"/>
    </row>
    <row r="847" ht="15" spans="1:6">
      <c r="A847" s="252" t="s">
        <v>1517</v>
      </c>
      <c r="B847" s="194" t="s">
        <v>87</v>
      </c>
      <c r="C847" s="194">
        <v>0</v>
      </c>
      <c r="D847" s="194">
        <v>0</v>
      </c>
      <c r="E847" s="194"/>
      <c r="F847" s="194"/>
    </row>
    <row r="848" ht="15" spans="1:6">
      <c r="A848" s="252" t="s">
        <v>1518</v>
      </c>
      <c r="B848" s="194" t="s">
        <v>1519</v>
      </c>
      <c r="C848" s="194">
        <v>40</v>
      </c>
      <c r="D848" s="194">
        <v>40</v>
      </c>
      <c r="E848" s="194"/>
      <c r="F848" s="194"/>
    </row>
    <row r="849" ht="15" spans="1:6">
      <c r="A849" s="252" t="s">
        <v>1520</v>
      </c>
      <c r="B849" s="194" t="s">
        <v>1521</v>
      </c>
      <c r="C849" s="194">
        <v>820</v>
      </c>
      <c r="D849" s="194">
        <v>820</v>
      </c>
      <c r="E849" s="194"/>
      <c r="F849" s="194"/>
    </row>
    <row r="850" ht="15" spans="1:6">
      <c r="A850" s="252" t="s">
        <v>1522</v>
      </c>
      <c r="B850" s="194" t="s">
        <v>1523</v>
      </c>
      <c r="C850" s="194">
        <v>820</v>
      </c>
      <c r="D850" s="194">
        <v>820</v>
      </c>
      <c r="E850" s="194"/>
      <c r="F850" s="194"/>
    </row>
    <row r="851" ht="15" spans="1:6">
      <c r="A851" s="252" t="s">
        <v>1524</v>
      </c>
      <c r="B851" s="194" t="s">
        <v>1525</v>
      </c>
      <c r="C851" s="194">
        <v>22179</v>
      </c>
      <c r="D851" s="194">
        <v>22179</v>
      </c>
      <c r="E851" s="194"/>
      <c r="F851" s="194"/>
    </row>
    <row r="852" ht="15" spans="1:6">
      <c r="A852" s="252" t="s">
        <v>1526</v>
      </c>
      <c r="B852" s="194" t="s">
        <v>1527</v>
      </c>
      <c r="C852" s="194">
        <v>6090</v>
      </c>
      <c r="D852" s="194">
        <v>6090</v>
      </c>
      <c r="E852" s="194"/>
      <c r="F852" s="194"/>
    </row>
    <row r="853" ht="15" spans="1:6">
      <c r="A853" s="252" t="s">
        <v>1528</v>
      </c>
      <c r="B853" s="194" t="s">
        <v>69</v>
      </c>
      <c r="C853" s="194">
        <v>1200</v>
      </c>
      <c r="D853" s="194">
        <v>1200</v>
      </c>
      <c r="E853" s="194"/>
      <c r="F853" s="194"/>
    </row>
    <row r="854" ht="15" spans="1:6">
      <c r="A854" s="252" t="s">
        <v>1529</v>
      </c>
      <c r="B854" s="194" t="s">
        <v>71</v>
      </c>
      <c r="C854" s="194">
        <v>35</v>
      </c>
      <c r="D854" s="194">
        <v>35</v>
      </c>
      <c r="E854" s="194"/>
      <c r="F854" s="194"/>
    </row>
    <row r="855" ht="15" spans="1:6">
      <c r="A855" s="252" t="s">
        <v>1530</v>
      </c>
      <c r="B855" s="194" t="s">
        <v>73</v>
      </c>
      <c r="C855" s="194">
        <v>0</v>
      </c>
      <c r="D855" s="194">
        <v>0</v>
      </c>
      <c r="E855" s="194"/>
      <c r="F855" s="194"/>
    </row>
    <row r="856" ht="15" spans="1:6">
      <c r="A856" s="252" t="s">
        <v>1531</v>
      </c>
      <c r="B856" s="194" t="s">
        <v>1532</v>
      </c>
      <c r="C856" s="194">
        <v>4130</v>
      </c>
      <c r="D856" s="194">
        <v>4130</v>
      </c>
      <c r="E856" s="194"/>
      <c r="F856" s="194"/>
    </row>
    <row r="857" ht="15" spans="1:6">
      <c r="A857" s="252" t="s">
        <v>1533</v>
      </c>
      <c r="B857" s="194" t="s">
        <v>1534</v>
      </c>
      <c r="C857" s="194">
        <v>0</v>
      </c>
      <c r="D857" s="194">
        <v>0</v>
      </c>
      <c r="E857" s="194"/>
      <c r="F857" s="194"/>
    </row>
    <row r="858" ht="15" spans="1:6">
      <c r="A858" s="252" t="s">
        <v>1535</v>
      </c>
      <c r="B858" s="194" t="s">
        <v>1536</v>
      </c>
      <c r="C858" s="194">
        <v>320</v>
      </c>
      <c r="D858" s="194">
        <v>320</v>
      </c>
      <c r="E858" s="194"/>
      <c r="F858" s="194"/>
    </row>
    <row r="859" ht="15" spans="1:6">
      <c r="A859" s="252" t="s">
        <v>1537</v>
      </c>
      <c r="B859" s="194" t="s">
        <v>1538</v>
      </c>
      <c r="C859" s="194">
        <v>0</v>
      </c>
      <c r="D859" s="194">
        <v>0</v>
      </c>
      <c r="E859" s="194"/>
      <c r="F859" s="194"/>
    </row>
    <row r="860" ht="15" spans="1:6">
      <c r="A860" s="252" t="s">
        <v>1539</v>
      </c>
      <c r="B860" s="194" t="s">
        <v>1540</v>
      </c>
      <c r="C860" s="194">
        <v>40</v>
      </c>
      <c r="D860" s="194">
        <v>40</v>
      </c>
      <c r="E860" s="194"/>
      <c r="F860" s="194"/>
    </row>
    <row r="861" ht="15" spans="1:6">
      <c r="A861" s="252" t="s">
        <v>1541</v>
      </c>
      <c r="B861" s="194" t="s">
        <v>1542</v>
      </c>
      <c r="C861" s="194">
        <v>0</v>
      </c>
      <c r="D861" s="194">
        <v>0</v>
      </c>
      <c r="E861" s="194"/>
      <c r="F861" s="194"/>
    </row>
    <row r="862" ht="15" spans="1:6">
      <c r="A862" s="252" t="s">
        <v>1543</v>
      </c>
      <c r="B862" s="194" t="s">
        <v>1544</v>
      </c>
      <c r="C862" s="194">
        <v>365</v>
      </c>
      <c r="D862" s="194">
        <v>365</v>
      </c>
      <c r="E862" s="194"/>
      <c r="F862" s="194"/>
    </row>
    <row r="863" ht="15" spans="1:6">
      <c r="A863" s="252" t="s">
        <v>1545</v>
      </c>
      <c r="B863" s="194" t="s">
        <v>1546</v>
      </c>
      <c r="C863" s="194">
        <v>340</v>
      </c>
      <c r="D863" s="194">
        <v>340</v>
      </c>
      <c r="E863" s="194"/>
      <c r="F863" s="194"/>
    </row>
    <row r="864" ht="15" spans="1:6">
      <c r="A864" s="252" t="s">
        <v>1547</v>
      </c>
      <c r="B864" s="194" t="s">
        <v>1548</v>
      </c>
      <c r="C864" s="194">
        <v>340</v>
      </c>
      <c r="D864" s="194">
        <v>340</v>
      </c>
      <c r="E864" s="194"/>
      <c r="F864" s="194"/>
    </row>
    <row r="865" ht="15" spans="1:6">
      <c r="A865" s="252" t="s">
        <v>1549</v>
      </c>
      <c r="B865" s="194" t="s">
        <v>1550</v>
      </c>
      <c r="C865" s="194">
        <v>3620</v>
      </c>
      <c r="D865" s="194">
        <v>3620</v>
      </c>
      <c r="E865" s="194"/>
      <c r="F865" s="194"/>
    </row>
    <row r="866" ht="15" spans="1:6">
      <c r="A866" s="252" t="s">
        <v>1551</v>
      </c>
      <c r="B866" s="194" t="s">
        <v>1552</v>
      </c>
      <c r="C866" s="194">
        <v>1700</v>
      </c>
      <c r="D866" s="194">
        <v>1700</v>
      </c>
      <c r="E866" s="194"/>
      <c r="F866" s="194"/>
    </row>
    <row r="867" ht="15" spans="1:6">
      <c r="A867" s="252" t="s">
        <v>1553</v>
      </c>
      <c r="B867" s="194" t="s">
        <v>1554</v>
      </c>
      <c r="C867" s="194">
        <v>1920</v>
      </c>
      <c r="D867" s="194">
        <v>1920</v>
      </c>
      <c r="E867" s="194"/>
      <c r="F867" s="194"/>
    </row>
    <row r="868" ht="15" spans="1:6">
      <c r="A868" s="252" t="s">
        <v>1555</v>
      </c>
      <c r="B868" s="194" t="s">
        <v>1556</v>
      </c>
      <c r="C868" s="194">
        <v>5390</v>
      </c>
      <c r="D868" s="194">
        <v>5390</v>
      </c>
      <c r="E868" s="194"/>
      <c r="F868" s="194"/>
    </row>
    <row r="869" ht="15" spans="1:6">
      <c r="A869" s="252" t="s">
        <v>1557</v>
      </c>
      <c r="B869" s="194" t="s">
        <v>1558</v>
      </c>
      <c r="C869" s="194">
        <v>5390</v>
      </c>
      <c r="D869" s="194">
        <v>5390</v>
      </c>
      <c r="E869" s="194"/>
      <c r="F869" s="194"/>
    </row>
    <row r="870" ht="15" spans="1:6">
      <c r="A870" s="252" t="s">
        <v>1559</v>
      </c>
      <c r="B870" s="194" t="s">
        <v>1560</v>
      </c>
      <c r="C870" s="194">
        <v>39</v>
      </c>
      <c r="D870" s="194">
        <v>39</v>
      </c>
      <c r="E870" s="194"/>
      <c r="F870" s="194"/>
    </row>
    <row r="871" ht="15" spans="1:6">
      <c r="A871" s="252" t="s">
        <v>1561</v>
      </c>
      <c r="B871" s="194" t="s">
        <v>1562</v>
      </c>
      <c r="C871" s="194">
        <v>39</v>
      </c>
      <c r="D871" s="194">
        <v>39</v>
      </c>
      <c r="E871" s="194"/>
      <c r="F871" s="194"/>
    </row>
    <row r="872" ht="15" spans="1:6">
      <c r="A872" s="252" t="s">
        <v>1563</v>
      </c>
      <c r="B872" s="194" t="s">
        <v>1564</v>
      </c>
      <c r="C872" s="194">
        <v>6700</v>
      </c>
      <c r="D872" s="194">
        <v>6700</v>
      </c>
      <c r="E872" s="194"/>
      <c r="F872" s="194"/>
    </row>
    <row r="873" ht="15" spans="1:6">
      <c r="A873" s="252" t="s">
        <v>1565</v>
      </c>
      <c r="B873" s="194" t="s">
        <v>1566</v>
      </c>
      <c r="C873" s="194">
        <v>6700</v>
      </c>
      <c r="D873" s="194">
        <v>6700</v>
      </c>
      <c r="E873" s="194"/>
      <c r="F873" s="194"/>
    </row>
    <row r="874" ht="15" spans="1:6">
      <c r="A874" s="252" t="s">
        <v>1567</v>
      </c>
      <c r="B874" s="194" t="s">
        <v>1568</v>
      </c>
      <c r="C874" s="194">
        <v>94011</v>
      </c>
      <c r="D874" s="194">
        <v>94011</v>
      </c>
      <c r="E874" s="194"/>
      <c r="F874" s="194"/>
    </row>
    <row r="875" ht="15" spans="1:6">
      <c r="A875" s="252" t="s">
        <v>1569</v>
      </c>
      <c r="B875" s="194" t="s">
        <v>1570</v>
      </c>
      <c r="C875" s="194">
        <v>32086</v>
      </c>
      <c r="D875" s="194">
        <v>32086</v>
      </c>
      <c r="E875" s="194"/>
      <c r="F875" s="194"/>
    </row>
    <row r="876" ht="15" spans="1:6">
      <c r="A876" s="252" t="s">
        <v>1571</v>
      </c>
      <c r="B876" s="194" t="s">
        <v>69</v>
      </c>
      <c r="C876" s="194">
        <v>2169</v>
      </c>
      <c r="D876" s="194">
        <v>2169</v>
      </c>
      <c r="E876" s="194"/>
      <c r="F876" s="194"/>
    </row>
    <row r="877" ht="15" spans="1:6">
      <c r="A877" s="252" t="s">
        <v>1572</v>
      </c>
      <c r="B877" s="194" t="s">
        <v>71</v>
      </c>
      <c r="C877" s="194">
        <v>330</v>
      </c>
      <c r="D877" s="194">
        <v>330</v>
      </c>
      <c r="E877" s="194"/>
      <c r="F877" s="194"/>
    </row>
    <row r="878" ht="15" spans="1:6">
      <c r="A878" s="252" t="s">
        <v>1573</v>
      </c>
      <c r="B878" s="194" t="s">
        <v>73</v>
      </c>
      <c r="C878" s="194">
        <v>0</v>
      </c>
      <c r="D878" s="194">
        <v>0</v>
      </c>
      <c r="E878" s="194"/>
      <c r="F878" s="194"/>
    </row>
    <row r="879" ht="15" spans="1:6">
      <c r="A879" s="252" t="s">
        <v>1574</v>
      </c>
      <c r="B879" s="194" t="s">
        <v>87</v>
      </c>
      <c r="C879" s="194">
        <v>969</v>
      </c>
      <c r="D879" s="194">
        <v>969</v>
      </c>
      <c r="E879" s="194"/>
      <c r="F879" s="194"/>
    </row>
    <row r="880" ht="15" spans="1:6">
      <c r="A880" s="252" t="s">
        <v>1575</v>
      </c>
      <c r="B880" s="194" t="s">
        <v>1576</v>
      </c>
      <c r="C880" s="194">
        <v>0</v>
      </c>
      <c r="D880" s="194">
        <v>0</v>
      </c>
      <c r="E880" s="194"/>
      <c r="F880" s="194"/>
    </row>
    <row r="881" ht="15" spans="1:6">
      <c r="A881" s="252" t="s">
        <v>1577</v>
      </c>
      <c r="B881" s="194" t="s">
        <v>1578</v>
      </c>
      <c r="C881" s="194">
        <v>180</v>
      </c>
      <c r="D881" s="194">
        <v>180</v>
      </c>
      <c r="E881" s="194"/>
      <c r="F881" s="194"/>
    </row>
    <row r="882" ht="15" spans="1:6">
      <c r="A882" s="252" t="s">
        <v>1579</v>
      </c>
      <c r="B882" s="194" t="s">
        <v>1580</v>
      </c>
      <c r="C882" s="194">
        <v>770</v>
      </c>
      <c r="D882" s="194">
        <v>770</v>
      </c>
      <c r="E882" s="194"/>
      <c r="F882" s="194"/>
    </row>
    <row r="883" ht="15" spans="1:6">
      <c r="A883" s="252" t="s">
        <v>1581</v>
      </c>
      <c r="B883" s="194" t="s">
        <v>1582</v>
      </c>
      <c r="C883" s="194">
        <v>135</v>
      </c>
      <c r="D883" s="194">
        <v>135</v>
      </c>
      <c r="E883" s="194"/>
      <c r="F883" s="194"/>
    </row>
    <row r="884" ht="15" spans="1:6">
      <c r="A884" s="252" t="s">
        <v>1583</v>
      </c>
      <c r="B884" s="194" t="s">
        <v>1584</v>
      </c>
      <c r="C884" s="194">
        <v>12</v>
      </c>
      <c r="D884" s="194">
        <v>12</v>
      </c>
      <c r="E884" s="194"/>
      <c r="F884" s="194"/>
    </row>
    <row r="885" ht="15" spans="1:6">
      <c r="A885" s="252" t="s">
        <v>1585</v>
      </c>
      <c r="B885" s="194" t="s">
        <v>1586</v>
      </c>
      <c r="C885" s="194">
        <v>14</v>
      </c>
      <c r="D885" s="194">
        <v>14</v>
      </c>
      <c r="E885" s="194"/>
      <c r="F885" s="194"/>
    </row>
    <row r="886" ht="15" spans="1:6">
      <c r="A886" s="252" t="s">
        <v>1587</v>
      </c>
      <c r="B886" s="194" t="s">
        <v>1588</v>
      </c>
      <c r="C886" s="194">
        <v>0</v>
      </c>
      <c r="D886" s="194">
        <v>0</v>
      </c>
      <c r="E886" s="194"/>
      <c r="F886" s="194"/>
    </row>
    <row r="887" ht="15" spans="1:6">
      <c r="A887" s="252" t="s">
        <v>1589</v>
      </c>
      <c r="B887" s="194" t="s">
        <v>1590</v>
      </c>
      <c r="C887" s="194">
        <v>0</v>
      </c>
      <c r="D887" s="194">
        <v>0</v>
      </c>
      <c r="E887" s="194"/>
      <c r="F887" s="194"/>
    </row>
    <row r="888" ht="15" spans="1:6">
      <c r="A888" s="252" t="s">
        <v>1591</v>
      </c>
      <c r="B888" s="194" t="s">
        <v>1592</v>
      </c>
      <c r="C888" s="194">
        <v>190</v>
      </c>
      <c r="D888" s="194">
        <v>190</v>
      </c>
      <c r="E888" s="194"/>
      <c r="F888" s="194"/>
    </row>
    <row r="889" ht="15" spans="1:6">
      <c r="A889" s="252" t="s">
        <v>1593</v>
      </c>
      <c r="B889" s="194" t="s">
        <v>1594</v>
      </c>
      <c r="C889" s="194">
        <v>0</v>
      </c>
      <c r="D889" s="194">
        <v>0</v>
      </c>
      <c r="E889" s="194"/>
      <c r="F889" s="194"/>
    </row>
    <row r="890" ht="15" spans="1:6">
      <c r="A890" s="252" t="s">
        <v>1595</v>
      </c>
      <c r="B890" s="194" t="s">
        <v>1596</v>
      </c>
      <c r="C890" s="194">
        <v>750</v>
      </c>
      <c r="D890" s="194">
        <v>750</v>
      </c>
      <c r="E890" s="194"/>
      <c r="F890" s="194"/>
    </row>
    <row r="891" ht="15" spans="1:6">
      <c r="A891" s="252" t="s">
        <v>1597</v>
      </c>
      <c r="B891" s="194" t="s">
        <v>1598</v>
      </c>
      <c r="C891" s="194">
        <v>10800</v>
      </c>
      <c r="D891" s="194">
        <v>10800</v>
      </c>
      <c r="E891" s="194"/>
      <c r="F891" s="194"/>
    </row>
    <row r="892" ht="15" spans="1:6">
      <c r="A892" s="252" t="s">
        <v>1599</v>
      </c>
      <c r="B892" s="194" t="s">
        <v>1600</v>
      </c>
      <c r="C892" s="194">
        <v>0</v>
      </c>
      <c r="D892" s="194">
        <v>0</v>
      </c>
      <c r="E892" s="194"/>
      <c r="F892" s="194"/>
    </row>
    <row r="893" ht="15" spans="1:6">
      <c r="A893" s="252" t="s">
        <v>1601</v>
      </c>
      <c r="B893" s="194" t="s">
        <v>1602</v>
      </c>
      <c r="C893" s="194">
        <v>0</v>
      </c>
      <c r="D893" s="194">
        <v>0</v>
      </c>
      <c r="E893" s="194"/>
      <c r="F893" s="194"/>
    </row>
    <row r="894" ht="15" spans="1:6">
      <c r="A894" s="252" t="s">
        <v>1603</v>
      </c>
      <c r="B894" s="194" t="s">
        <v>1604</v>
      </c>
      <c r="C894" s="194">
        <v>11600</v>
      </c>
      <c r="D894" s="194">
        <v>11600</v>
      </c>
      <c r="E894" s="194"/>
      <c r="F894" s="194"/>
    </row>
    <row r="895" ht="15" spans="1:6">
      <c r="A895" s="252" t="s">
        <v>1605</v>
      </c>
      <c r="B895" s="194" t="s">
        <v>1606</v>
      </c>
      <c r="C895" s="194">
        <v>170</v>
      </c>
      <c r="D895" s="194">
        <v>170</v>
      </c>
      <c r="E895" s="194"/>
      <c r="F895" s="194"/>
    </row>
    <row r="896" ht="15" spans="1:6">
      <c r="A896" s="252" t="s">
        <v>1607</v>
      </c>
      <c r="B896" s="194" t="s">
        <v>1608</v>
      </c>
      <c r="C896" s="194">
        <v>0</v>
      </c>
      <c r="D896" s="194">
        <v>0</v>
      </c>
      <c r="E896" s="194"/>
      <c r="F896" s="194"/>
    </row>
    <row r="897" ht="15" spans="1:6">
      <c r="A897" s="252" t="s">
        <v>1609</v>
      </c>
      <c r="B897" s="194" t="s">
        <v>1610</v>
      </c>
      <c r="C897" s="194">
        <v>24</v>
      </c>
      <c r="D897" s="194">
        <v>24</v>
      </c>
      <c r="E897" s="194"/>
      <c r="F897" s="194"/>
    </row>
    <row r="898" ht="15" spans="1:6">
      <c r="A898" s="252" t="s">
        <v>1611</v>
      </c>
      <c r="B898" s="194" t="s">
        <v>1612</v>
      </c>
      <c r="C898" s="194">
        <v>3</v>
      </c>
      <c r="D898" s="194">
        <v>3</v>
      </c>
      <c r="E898" s="194"/>
      <c r="F898" s="194"/>
    </row>
    <row r="899" ht="15" spans="1:6">
      <c r="A899" s="252" t="s">
        <v>1613</v>
      </c>
      <c r="B899" s="194" t="s">
        <v>1614</v>
      </c>
      <c r="C899" s="194">
        <v>2960</v>
      </c>
      <c r="D899" s="194">
        <v>2960</v>
      </c>
      <c r="E899" s="194"/>
      <c r="F899" s="194"/>
    </row>
    <row r="900" ht="15" spans="1:6">
      <c r="A900" s="252" t="s">
        <v>1615</v>
      </c>
      <c r="B900" s="194" t="s">
        <v>1616</v>
      </c>
      <c r="C900" s="194">
        <v>1010</v>
      </c>
      <c r="D900" s="194">
        <v>1010</v>
      </c>
      <c r="E900" s="194"/>
      <c r="F900" s="194"/>
    </row>
    <row r="901" ht="15" spans="1:6">
      <c r="A901" s="252" t="s">
        <v>1617</v>
      </c>
      <c r="B901" s="194" t="s">
        <v>1618</v>
      </c>
      <c r="C901" s="194">
        <v>15845</v>
      </c>
      <c r="D901" s="194">
        <v>15845</v>
      </c>
      <c r="E901" s="194"/>
      <c r="F901" s="194"/>
    </row>
    <row r="902" ht="15" spans="1:6">
      <c r="A902" s="252" t="s">
        <v>1619</v>
      </c>
      <c r="B902" s="194" t="s">
        <v>69</v>
      </c>
      <c r="C902" s="194">
        <v>10100</v>
      </c>
      <c r="D902" s="194">
        <v>10100</v>
      </c>
      <c r="E902" s="194"/>
      <c r="F902" s="194"/>
    </row>
    <row r="903" ht="15" spans="1:6">
      <c r="A903" s="252" t="s">
        <v>1620</v>
      </c>
      <c r="B903" s="194" t="s">
        <v>71</v>
      </c>
      <c r="C903" s="194">
        <v>0</v>
      </c>
      <c r="D903" s="194">
        <v>0</v>
      </c>
      <c r="E903" s="194"/>
      <c r="F903" s="194"/>
    </row>
    <row r="904" ht="15" spans="1:6">
      <c r="A904" s="252" t="s">
        <v>1621</v>
      </c>
      <c r="B904" s="194" t="s">
        <v>73</v>
      </c>
      <c r="C904" s="194">
        <v>0</v>
      </c>
      <c r="D904" s="194">
        <v>0</v>
      </c>
      <c r="E904" s="194"/>
      <c r="F904" s="194"/>
    </row>
    <row r="905" ht="15" spans="1:6">
      <c r="A905" s="252" t="s">
        <v>1622</v>
      </c>
      <c r="B905" s="194" t="s">
        <v>1623</v>
      </c>
      <c r="C905" s="194">
        <v>110</v>
      </c>
      <c r="D905" s="194">
        <v>110</v>
      </c>
      <c r="E905" s="194"/>
      <c r="F905" s="194"/>
    </row>
    <row r="906" ht="15" spans="1:6">
      <c r="A906" s="252" t="s">
        <v>1624</v>
      </c>
      <c r="B906" s="194" t="s">
        <v>1625</v>
      </c>
      <c r="C906" s="194">
        <v>1270</v>
      </c>
      <c r="D906" s="194">
        <v>1270</v>
      </c>
      <c r="E906" s="194"/>
      <c r="F906" s="194"/>
    </row>
    <row r="907" ht="15" spans="1:6">
      <c r="A907" s="252" t="s">
        <v>1626</v>
      </c>
      <c r="B907" s="194" t="s">
        <v>1627</v>
      </c>
      <c r="C907" s="194">
        <v>0</v>
      </c>
      <c r="D907" s="194">
        <v>0</v>
      </c>
      <c r="E907" s="194"/>
      <c r="F907" s="194"/>
    </row>
    <row r="908" ht="15" spans="1:6">
      <c r="A908" s="252" t="s">
        <v>1628</v>
      </c>
      <c r="B908" s="194" t="s">
        <v>1629</v>
      </c>
      <c r="C908" s="194">
        <v>340</v>
      </c>
      <c r="D908" s="194">
        <v>340</v>
      </c>
      <c r="E908" s="194"/>
      <c r="F908" s="194"/>
    </row>
    <row r="909" ht="15" spans="1:6">
      <c r="A909" s="252" t="s">
        <v>1630</v>
      </c>
      <c r="B909" s="194" t="s">
        <v>1631</v>
      </c>
      <c r="C909" s="194">
        <v>1530</v>
      </c>
      <c r="D909" s="194">
        <v>1530</v>
      </c>
      <c r="E909" s="194"/>
      <c r="F909" s="194"/>
    </row>
    <row r="910" ht="15" spans="1:6">
      <c r="A910" s="252" t="s">
        <v>1632</v>
      </c>
      <c r="B910" s="194" t="s">
        <v>1633</v>
      </c>
      <c r="C910" s="194">
        <v>40</v>
      </c>
      <c r="D910" s="194">
        <v>40</v>
      </c>
      <c r="E910" s="194"/>
      <c r="F910" s="194"/>
    </row>
    <row r="911" ht="15" spans="1:6">
      <c r="A911" s="252" t="s">
        <v>1634</v>
      </c>
      <c r="B911" s="194" t="s">
        <v>1635</v>
      </c>
      <c r="C911" s="194">
        <v>270</v>
      </c>
      <c r="D911" s="194">
        <v>270</v>
      </c>
      <c r="E911" s="194"/>
      <c r="F911" s="194"/>
    </row>
    <row r="912" ht="15" spans="1:6">
      <c r="A912" s="252" t="s">
        <v>1636</v>
      </c>
      <c r="B912" s="194" t="s">
        <v>1637</v>
      </c>
      <c r="C912" s="194">
        <v>0</v>
      </c>
      <c r="D912" s="194">
        <v>0</v>
      </c>
      <c r="E912" s="194"/>
      <c r="F912" s="194"/>
    </row>
    <row r="913" ht="15" spans="1:6">
      <c r="A913" s="252" t="s">
        <v>1638</v>
      </c>
      <c r="B913" s="194" t="s">
        <v>1639</v>
      </c>
      <c r="C913" s="194">
        <v>0</v>
      </c>
      <c r="D913" s="194">
        <v>0</v>
      </c>
      <c r="E913" s="194"/>
      <c r="F913" s="194"/>
    </row>
    <row r="914" ht="15" spans="1:6">
      <c r="A914" s="252" t="s">
        <v>1640</v>
      </c>
      <c r="B914" s="194" t="s">
        <v>1641</v>
      </c>
      <c r="C914" s="194">
        <v>0</v>
      </c>
      <c r="D914" s="194">
        <v>0</v>
      </c>
      <c r="E914" s="194"/>
      <c r="F914" s="194"/>
    </row>
    <row r="915" ht="15" spans="1:6">
      <c r="A915" s="252" t="s">
        <v>1642</v>
      </c>
      <c r="B915" s="194" t="s">
        <v>1643</v>
      </c>
      <c r="C915" s="194">
        <v>290</v>
      </c>
      <c r="D915" s="194">
        <v>290</v>
      </c>
      <c r="E915" s="194"/>
      <c r="F915" s="194"/>
    </row>
    <row r="916" ht="15" spans="1:6">
      <c r="A916" s="252" t="s">
        <v>1644</v>
      </c>
      <c r="B916" s="194" t="s">
        <v>1645</v>
      </c>
      <c r="C916" s="194">
        <v>0</v>
      </c>
      <c r="D916" s="194">
        <v>0</v>
      </c>
      <c r="E916" s="194"/>
      <c r="F916" s="194"/>
    </row>
    <row r="917" ht="15" spans="1:6">
      <c r="A917" s="252" t="s">
        <v>1646</v>
      </c>
      <c r="B917" s="194" t="s">
        <v>1647</v>
      </c>
      <c r="C917" s="194">
        <v>95</v>
      </c>
      <c r="D917" s="194">
        <v>95</v>
      </c>
      <c r="E917" s="194"/>
      <c r="F917" s="194"/>
    </row>
    <row r="918" ht="15" spans="1:6">
      <c r="A918" s="252" t="s">
        <v>1648</v>
      </c>
      <c r="B918" s="194" t="s">
        <v>1649</v>
      </c>
      <c r="C918" s="194">
        <v>0</v>
      </c>
      <c r="D918" s="194">
        <v>0</v>
      </c>
      <c r="E918" s="194"/>
      <c r="F918" s="194"/>
    </row>
    <row r="919" ht="15" spans="1:6">
      <c r="A919" s="252" t="s">
        <v>1650</v>
      </c>
      <c r="B919" s="194" t="s">
        <v>1651</v>
      </c>
      <c r="C919" s="194">
        <v>370</v>
      </c>
      <c r="D919" s="194">
        <v>370</v>
      </c>
      <c r="E919" s="194"/>
      <c r="F919" s="194"/>
    </row>
    <row r="920" ht="15" spans="1:6">
      <c r="A920" s="252" t="s">
        <v>1652</v>
      </c>
      <c r="B920" s="194" t="s">
        <v>1653</v>
      </c>
      <c r="C920" s="194">
        <v>30</v>
      </c>
      <c r="D920" s="194">
        <v>30</v>
      </c>
      <c r="E920" s="194"/>
      <c r="F920" s="194"/>
    </row>
    <row r="921" ht="15" spans="1:6">
      <c r="A921" s="252" t="s">
        <v>1654</v>
      </c>
      <c r="B921" s="194" t="s">
        <v>1588</v>
      </c>
      <c r="C921" s="194">
        <v>0</v>
      </c>
      <c r="D921" s="194">
        <v>0</v>
      </c>
      <c r="E921" s="194"/>
      <c r="F921" s="194"/>
    </row>
    <row r="922" ht="15" spans="1:6">
      <c r="A922" s="252" t="s">
        <v>1655</v>
      </c>
      <c r="B922" s="194" t="s">
        <v>1656</v>
      </c>
      <c r="C922" s="194">
        <v>0</v>
      </c>
      <c r="D922" s="194">
        <v>0</v>
      </c>
      <c r="E922" s="194"/>
      <c r="F922" s="194"/>
    </row>
    <row r="923" ht="15" spans="1:6">
      <c r="A923" s="252" t="s">
        <v>1657</v>
      </c>
      <c r="B923" s="194" t="s">
        <v>1658</v>
      </c>
      <c r="C923" s="194">
        <v>1400</v>
      </c>
      <c r="D923" s="194">
        <v>1400</v>
      </c>
      <c r="E923" s="194"/>
      <c r="F923" s="194"/>
    </row>
    <row r="924" ht="15" spans="1:6">
      <c r="A924" s="252" t="s">
        <v>1659</v>
      </c>
      <c r="B924" s="194" t="s">
        <v>1660</v>
      </c>
      <c r="C924" s="194">
        <v>12125</v>
      </c>
      <c r="D924" s="194">
        <v>12125</v>
      </c>
      <c r="E924" s="194"/>
      <c r="F924" s="194"/>
    </row>
    <row r="925" ht="15" spans="1:6">
      <c r="A925" s="252" t="s">
        <v>1661</v>
      </c>
      <c r="B925" s="194" t="s">
        <v>69</v>
      </c>
      <c r="C925" s="194">
        <v>4200</v>
      </c>
      <c r="D925" s="194">
        <v>4200</v>
      </c>
      <c r="E925" s="194"/>
      <c r="F925" s="194"/>
    </row>
    <row r="926" ht="15" spans="1:6">
      <c r="A926" s="252" t="s">
        <v>1662</v>
      </c>
      <c r="B926" s="194" t="s">
        <v>71</v>
      </c>
      <c r="C926" s="194">
        <v>50</v>
      </c>
      <c r="D926" s="194">
        <v>50</v>
      </c>
      <c r="E926" s="194"/>
      <c r="F926" s="194"/>
    </row>
    <row r="927" ht="15" spans="1:6">
      <c r="A927" s="252" t="s">
        <v>1663</v>
      </c>
      <c r="B927" s="194" t="s">
        <v>73</v>
      </c>
      <c r="C927" s="194">
        <v>0</v>
      </c>
      <c r="D927" s="194">
        <v>0</v>
      </c>
      <c r="E927" s="194"/>
      <c r="F927" s="194"/>
    </row>
    <row r="928" ht="15" spans="1:6">
      <c r="A928" s="252" t="s">
        <v>1664</v>
      </c>
      <c r="B928" s="194" t="s">
        <v>1665</v>
      </c>
      <c r="C928" s="194">
        <v>77</v>
      </c>
      <c r="D928" s="194">
        <v>77</v>
      </c>
      <c r="E928" s="194"/>
      <c r="F928" s="194"/>
    </row>
    <row r="929" ht="15" spans="1:6">
      <c r="A929" s="252" t="s">
        <v>1666</v>
      </c>
      <c r="B929" s="194" t="s">
        <v>1667</v>
      </c>
      <c r="C929" s="194">
        <v>3200</v>
      </c>
      <c r="D929" s="194">
        <v>3200</v>
      </c>
      <c r="E929" s="194"/>
      <c r="F929" s="194"/>
    </row>
    <row r="930" ht="15" spans="1:6">
      <c r="A930" s="252" t="s">
        <v>1668</v>
      </c>
      <c r="B930" s="194" t="s">
        <v>1669</v>
      </c>
      <c r="C930" s="194">
        <v>570</v>
      </c>
      <c r="D930" s="194">
        <v>570</v>
      </c>
      <c r="E930" s="194"/>
      <c r="F930" s="194"/>
    </row>
    <row r="931" ht="15" spans="1:6">
      <c r="A931" s="252" t="s">
        <v>1670</v>
      </c>
      <c r="B931" s="194" t="s">
        <v>1671</v>
      </c>
      <c r="C931" s="194">
        <v>0</v>
      </c>
      <c r="D931" s="194">
        <v>0</v>
      </c>
      <c r="E931" s="194"/>
      <c r="F931" s="194"/>
    </row>
    <row r="932" ht="15" spans="1:6">
      <c r="A932" s="252" t="s">
        <v>1672</v>
      </c>
      <c r="B932" s="194" t="s">
        <v>1673</v>
      </c>
      <c r="C932" s="194">
        <v>0</v>
      </c>
      <c r="D932" s="194">
        <v>0</v>
      </c>
      <c r="E932" s="194"/>
      <c r="F932" s="194"/>
    </row>
    <row r="933" ht="15" spans="1:6">
      <c r="A933" s="252" t="s">
        <v>1674</v>
      </c>
      <c r="B933" s="194" t="s">
        <v>1675</v>
      </c>
      <c r="C933" s="194">
        <v>0</v>
      </c>
      <c r="D933" s="194">
        <v>0</v>
      </c>
      <c r="E933" s="194"/>
      <c r="F933" s="194"/>
    </row>
    <row r="934" ht="15" spans="1:6">
      <c r="A934" s="252" t="s">
        <v>1676</v>
      </c>
      <c r="B934" s="194" t="s">
        <v>1677</v>
      </c>
      <c r="C934" s="194">
        <v>130</v>
      </c>
      <c r="D934" s="194">
        <v>130</v>
      </c>
      <c r="E934" s="194"/>
      <c r="F934" s="194"/>
    </row>
    <row r="935" ht="15" spans="1:6">
      <c r="A935" s="252" t="s">
        <v>1678</v>
      </c>
      <c r="B935" s="194" t="s">
        <v>1679</v>
      </c>
      <c r="C935" s="194">
        <v>95</v>
      </c>
      <c r="D935" s="194">
        <v>95</v>
      </c>
      <c r="E935" s="194"/>
      <c r="F935" s="194"/>
    </row>
    <row r="936" ht="15" spans="1:6">
      <c r="A936" s="252" t="s">
        <v>1680</v>
      </c>
      <c r="B936" s="194" t="s">
        <v>1681</v>
      </c>
      <c r="C936" s="194">
        <v>0</v>
      </c>
      <c r="D936" s="194">
        <v>0</v>
      </c>
      <c r="E936" s="194"/>
      <c r="F936" s="194"/>
    </row>
    <row r="937" ht="15" spans="1:6">
      <c r="A937" s="252" t="s">
        <v>1682</v>
      </c>
      <c r="B937" s="194" t="s">
        <v>1683</v>
      </c>
      <c r="C937" s="194">
        <v>12</v>
      </c>
      <c r="D937" s="194">
        <v>12</v>
      </c>
      <c r="E937" s="194"/>
      <c r="F937" s="194"/>
    </row>
    <row r="938" ht="15" spans="1:6">
      <c r="A938" s="252" t="s">
        <v>1684</v>
      </c>
      <c r="B938" s="194" t="s">
        <v>1685</v>
      </c>
      <c r="C938" s="194">
        <v>94</v>
      </c>
      <c r="D938" s="194">
        <v>94</v>
      </c>
      <c r="E938" s="194"/>
      <c r="F938" s="194"/>
    </row>
    <row r="939" ht="15" spans="1:6">
      <c r="A939" s="252" t="s">
        <v>1686</v>
      </c>
      <c r="B939" s="194" t="s">
        <v>1687</v>
      </c>
      <c r="C939" s="194">
        <v>330</v>
      </c>
      <c r="D939" s="194">
        <v>330</v>
      </c>
      <c r="E939" s="194"/>
      <c r="F939" s="194"/>
    </row>
    <row r="940" ht="15" spans="1:6">
      <c r="A940" s="252" t="s">
        <v>1688</v>
      </c>
      <c r="B940" s="194" t="s">
        <v>1689</v>
      </c>
      <c r="C940" s="194">
        <v>1010</v>
      </c>
      <c r="D940" s="194">
        <v>1010</v>
      </c>
      <c r="E940" s="194"/>
      <c r="F940" s="194"/>
    </row>
    <row r="941" ht="15" spans="1:6">
      <c r="A941" s="252" t="s">
        <v>1690</v>
      </c>
      <c r="B941" s="194" t="s">
        <v>1691</v>
      </c>
      <c r="C941" s="194">
        <v>0</v>
      </c>
      <c r="D941" s="194">
        <v>0</v>
      </c>
      <c r="E941" s="194"/>
      <c r="F941" s="194"/>
    </row>
    <row r="942" ht="15" spans="1:6">
      <c r="A942" s="252" t="s">
        <v>1692</v>
      </c>
      <c r="B942" s="194" t="s">
        <v>1693</v>
      </c>
      <c r="C942" s="194">
        <v>0</v>
      </c>
      <c r="D942" s="194">
        <v>0</v>
      </c>
      <c r="E942" s="194"/>
      <c r="F942" s="194"/>
    </row>
    <row r="943" ht="15" spans="1:6">
      <c r="A943" s="252" t="s">
        <v>1694</v>
      </c>
      <c r="B943" s="194" t="s">
        <v>1695</v>
      </c>
      <c r="C943" s="194">
        <v>578</v>
      </c>
      <c r="D943" s="194">
        <v>578</v>
      </c>
      <c r="E943" s="194"/>
      <c r="F943" s="194"/>
    </row>
    <row r="944" ht="15" spans="1:6">
      <c r="A944" s="252" t="s">
        <v>1696</v>
      </c>
      <c r="B944" s="194" t="s">
        <v>1697</v>
      </c>
      <c r="C944" s="194">
        <v>290</v>
      </c>
      <c r="D944" s="194">
        <v>290</v>
      </c>
      <c r="E944" s="194"/>
      <c r="F944" s="194"/>
    </row>
    <row r="945" ht="15" spans="1:6">
      <c r="A945" s="252" t="s">
        <v>1698</v>
      </c>
      <c r="B945" s="194" t="s">
        <v>1699</v>
      </c>
      <c r="C945" s="194">
        <v>1135</v>
      </c>
      <c r="D945" s="194">
        <v>1135</v>
      </c>
      <c r="E945" s="194"/>
      <c r="F945" s="194"/>
    </row>
    <row r="946" ht="15" spans="1:6">
      <c r="A946" s="252" t="s">
        <v>1700</v>
      </c>
      <c r="B946" s="194" t="s">
        <v>1645</v>
      </c>
      <c r="C946" s="194">
        <v>0</v>
      </c>
      <c r="D946" s="194">
        <v>0</v>
      </c>
      <c r="E946" s="194"/>
      <c r="F946" s="194"/>
    </row>
    <row r="947" ht="15" spans="1:6">
      <c r="A947" s="252" t="s">
        <v>1701</v>
      </c>
      <c r="B947" s="194" t="s">
        <v>1702</v>
      </c>
      <c r="C947" s="194">
        <v>46</v>
      </c>
      <c r="D947" s="194">
        <v>46</v>
      </c>
      <c r="E947" s="194"/>
      <c r="F947" s="194"/>
    </row>
    <row r="948" ht="15" spans="1:6">
      <c r="A948" s="252" t="s">
        <v>1703</v>
      </c>
      <c r="B948" s="194" t="s">
        <v>1704</v>
      </c>
      <c r="C948" s="194">
        <v>78</v>
      </c>
      <c r="D948" s="194">
        <v>78</v>
      </c>
      <c r="E948" s="194"/>
      <c r="F948" s="194"/>
    </row>
    <row r="949" ht="15" spans="1:6">
      <c r="A949" s="252" t="s">
        <v>1705</v>
      </c>
      <c r="B949" s="194" t="s">
        <v>1706</v>
      </c>
      <c r="C949" s="194">
        <v>0</v>
      </c>
      <c r="D949" s="194">
        <v>0</v>
      </c>
      <c r="E949" s="194"/>
      <c r="F949" s="194"/>
    </row>
    <row r="950" ht="15" spans="1:6">
      <c r="A950" s="252" t="s">
        <v>1707</v>
      </c>
      <c r="B950" s="194" t="s">
        <v>1708</v>
      </c>
      <c r="C950" s="194">
        <v>0</v>
      </c>
      <c r="D950" s="194">
        <v>0</v>
      </c>
      <c r="E950" s="194"/>
      <c r="F950" s="194"/>
    </row>
    <row r="951" ht="15" spans="1:6">
      <c r="A951" s="252" t="s">
        <v>1709</v>
      </c>
      <c r="B951" s="194" t="s">
        <v>1710</v>
      </c>
      <c r="C951" s="194">
        <v>230</v>
      </c>
      <c r="D951" s="194">
        <v>230</v>
      </c>
      <c r="E951" s="194"/>
      <c r="F951" s="194"/>
    </row>
    <row r="952" ht="15" spans="1:6">
      <c r="A952" s="252" t="s">
        <v>1711</v>
      </c>
      <c r="B952" s="194" t="s">
        <v>1712</v>
      </c>
      <c r="C952" s="194">
        <v>14505</v>
      </c>
      <c r="D952" s="194">
        <v>14505</v>
      </c>
      <c r="E952" s="194"/>
      <c r="F952" s="194"/>
    </row>
    <row r="953" ht="15" spans="1:6">
      <c r="A953" s="252" t="s">
        <v>1713</v>
      </c>
      <c r="B953" s="194" t="s">
        <v>1714</v>
      </c>
      <c r="C953" s="194">
        <v>0</v>
      </c>
      <c r="D953" s="194">
        <v>0</v>
      </c>
      <c r="E953" s="194"/>
      <c r="F953" s="194"/>
    </row>
    <row r="954" ht="15" spans="1:6">
      <c r="A954" s="252" t="s">
        <v>1715</v>
      </c>
      <c r="B954" s="194" t="s">
        <v>1716</v>
      </c>
      <c r="C954" s="194">
        <v>1560</v>
      </c>
      <c r="D954" s="194">
        <v>1560</v>
      </c>
      <c r="E954" s="194"/>
      <c r="F954" s="194"/>
    </row>
    <row r="955" ht="15" spans="1:6">
      <c r="A955" s="252" t="s">
        <v>1717</v>
      </c>
      <c r="B955" s="194" t="s">
        <v>1718</v>
      </c>
      <c r="C955" s="194">
        <v>745</v>
      </c>
      <c r="D955" s="194">
        <v>745</v>
      </c>
      <c r="E955" s="194"/>
      <c r="F955" s="194"/>
    </row>
    <row r="956" ht="15" spans="1:6">
      <c r="A956" s="252" t="s">
        <v>1719</v>
      </c>
      <c r="B956" s="194" t="s">
        <v>1720</v>
      </c>
      <c r="C956" s="194">
        <v>0</v>
      </c>
      <c r="D956" s="194">
        <v>0</v>
      </c>
      <c r="E956" s="194"/>
      <c r="F956" s="194"/>
    </row>
    <row r="957" ht="15" spans="1:6">
      <c r="A957" s="252" t="s">
        <v>1721</v>
      </c>
      <c r="B957" s="194" t="s">
        <v>1722</v>
      </c>
      <c r="C957" s="194">
        <v>0</v>
      </c>
      <c r="D957" s="194">
        <v>0</v>
      </c>
      <c r="E957" s="194"/>
      <c r="F957" s="194"/>
    </row>
    <row r="958" ht="15" spans="1:6">
      <c r="A958" s="252" t="s">
        <v>1723</v>
      </c>
      <c r="B958" s="194" t="s">
        <v>1724</v>
      </c>
      <c r="C958" s="194">
        <v>12200</v>
      </c>
      <c r="D958" s="194">
        <v>12200</v>
      </c>
      <c r="E958" s="194"/>
      <c r="F958" s="194"/>
    </row>
    <row r="959" ht="15" spans="1:6">
      <c r="A959" s="252" t="s">
        <v>1725</v>
      </c>
      <c r="B959" s="194" t="s">
        <v>1726</v>
      </c>
      <c r="C959" s="194">
        <v>8130</v>
      </c>
      <c r="D959" s="194">
        <v>8130</v>
      </c>
      <c r="E959" s="194"/>
      <c r="F959" s="194"/>
    </row>
    <row r="960" ht="15" spans="1:6">
      <c r="A960" s="252" t="s">
        <v>1727</v>
      </c>
      <c r="B960" s="194" t="s">
        <v>1728</v>
      </c>
      <c r="C960" s="194">
        <v>1350</v>
      </c>
      <c r="D960" s="194">
        <v>1350</v>
      </c>
      <c r="E960" s="194"/>
      <c r="F960" s="194"/>
    </row>
    <row r="961" ht="15" spans="1:6">
      <c r="A961" s="252" t="s">
        <v>1729</v>
      </c>
      <c r="B961" s="194" t="s">
        <v>1730</v>
      </c>
      <c r="C961" s="194">
        <v>0</v>
      </c>
      <c r="D961" s="194">
        <v>0</v>
      </c>
      <c r="E961" s="194"/>
      <c r="F961" s="194"/>
    </row>
    <row r="962" ht="15" spans="1:6">
      <c r="A962" s="252" t="s">
        <v>1731</v>
      </c>
      <c r="B962" s="194" t="s">
        <v>1732</v>
      </c>
      <c r="C962" s="194">
        <v>5044</v>
      </c>
      <c r="D962" s="194">
        <v>5044</v>
      </c>
      <c r="E962" s="194"/>
      <c r="F962" s="194"/>
    </row>
    <row r="963" ht="15" spans="1:6">
      <c r="A963" s="252" t="s">
        <v>1733</v>
      </c>
      <c r="B963" s="194" t="s">
        <v>1734</v>
      </c>
      <c r="C963" s="194">
        <v>0</v>
      </c>
      <c r="D963" s="194">
        <v>0</v>
      </c>
      <c r="E963" s="194"/>
      <c r="F963" s="194"/>
    </row>
    <row r="964" ht="15" spans="1:6">
      <c r="A964" s="252" t="s">
        <v>1735</v>
      </c>
      <c r="B964" s="194" t="s">
        <v>1736</v>
      </c>
      <c r="C964" s="194">
        <v>106</v>
      </c>
      <c r="D964" s="194">
        <v>106</v>
      </c>
      <c r="E964" s="194"/>
      <c r="F964" s="194"/>
    </row>
    <row r="965" ht="15" spans="1:6">
      <c r="A965" s="252" t="s">
        <v>1737</v>
      </c>
      <c r="B965" s="194" t="s">
        <v>1738</v>
      </c>
      <c r="C965" s="194">
        <v>1630</v>
      </c>
      <c r="D965" s="194">
        <v>1630</v>
      </c>
      <c r="E965" s="194"/>
      <c r="F965" s="194"/>
    </row>
    <row r="966" ht="15" spans="1:6">
      <c r="A966" s="252" t="s">
        <v>1739</v>
      </c>
      <c r="B966" s="194" t="s">
        <v>1740</v>
      </c>
      <c r="C966" s="194">
        <v>5090</v>
      </c>
      <c r="D966" s="194">
        <v>5090</v>
      </c>
      <c r="E966" s="194"/>
      <c r="F966" s="194"/>
    </row>
    <row r="967" ht="15" spans="1:6">
      <c r="A967" s="252" t="s">
        <v>1741</v>
      </c>
      <c r="B967" s="194" t="s">
        <v>1742</v>
      </c>
      <c r="C967" s="194">
        <v>0</v>
      </c>
      <c r="D967" s="194">
        <v>0</v>
      </c>
      <c r="E967" s="194"/>
      <c r="F967" s="194"/>
    </row>
    <row r="968" ht="15" spans="1:6">
      <c r="A968" s="252" t="s">
        <v>1743</v>
      </c>
      <c r="B968" s="194" t="s">
        <v>1744</v>
      </c>
      <c r="C968" s="194">
        <v>4320</v>
      </c>
      <c r="D968" s="194">
        <v>4320</v>
      </c>
      <c r="E968" s="194"/>
      <c r="F968" s="194"/>
    </row>
    <row r="969" ht="15" spans="1:6">
      <c r="A969" s="252" t="s">
        <v>1745</v>
      </c>
      <c r="B969" s="194" t="s">
        <v>1746</v>
      </c>
      <c r="C969" s="194">
        <v>720</v>
      </c>
      <c r="D969" s="194">
        <v>720</v>
      </c>
      <c r="E969" s="194"/>
      <c r="F969" s="194"/>
    </row>
    <row r="970" ht="15" spans="1:6">
      <c r="A970" s="252" t="s">
        <v>1747</v>
      </c>
      <c r="B970" s="194" t="s">
        <v>1748</v>
      </c>
      <c r="C970" s="194">
        <v>0</v>
      </c>
      <c r="D970" s="194">
        <v>0</v>
      </c>
      <c r="E970" s="194"/>
      <c r="F970" s="194"/>
    </row>
    <row r="971" ht="15" spans="1:6">
      <c r="A971" s="252" t="s">
        <v>1749</v>
      </c>
      <c r="B971" s="194" t="s">
        <v>1750</v>
      </c>
      <c r="C971" s="194">
        <v>50</v>
      </c>
      <c r="D971" s="194">
        <v>50</v>
      </c>
      <c r="E971" s="194"/>
      <c r="F971" s="194"/>
    </row>
    <row r="972" ht="15" spans="1:6">
      <c r="A972" s="252" t="s">
        <v>1751</v>
      </c>
      <c r="B972" s="194" t="s">
        <v>1752</v>
      </c>
      <c r="C972" s="194">
        <v>3030</v>
      </c>
      <c r="D972" s="194">
        <v>3030</v>
      </c>
      <c r="E972" s="194"/>
      <c r="F972" s="194"/>
    </row>
    <row r="973" ht="15" spans="1:6">
      <c r="A973" s="252" t="s">
        <v>1753</v>
      </c>
      <c r="B973" s="194" t="s">
        <v>1754</v>
      </c>
      <c r="C973" s="194">
        <v>0</v>
      </c>
      <c r="D973" s="194">
        <v>0</v>
      </c>
      <c r="E973" s="194"/>
      <c r="F973" s="194"/>
    </row>
    <row r="974" ht="15" spans="1:6">
      <c r="A974" s="252" t="s">
        <v>1755</v>
      </c>
      <c r="B974" s="194" t="s">
        <v>1756</v>
      </c>
      <c r="C974" s="194">
        <v>3030</v>
      </c>
      <c r="D974" s="194">
        <v>3030</v>
      </c>
      <c r="E974" s="194"/>
      <c r="F974" s="194"/>
    </row>
    <row r="975" ht="15" spans="1:6">
      <c r="A975" s="252" t="s">
        <v>1757</v>
      </c>
      <c r="B975" s="194" t="s">
        <v>1758</v>
      </c>
      <c r="C975" s="194">
        <v>3200</v>
      </c>
      <c r="D975" s="194">
        <v>3200</v>
      </c>
      <c r="E975" s="194"/>
      <c r="F975" s="194"/>
    </row>
    <row r="976" ht="15" spans="1:6">
      <c r="A976" s="252" t="s">
        <v>1759</v>
      </c>
      <c r="B976" s="194" t="s">
        <v>1760</v>
      </c>
      <c r="C976" s="194">
        <v>0</v>
      </c>
      <c r="D976" s="194">
        <v>0</v>
      </c>
      <c r="E976" s="194"/>
      <c r="F976" s="194"/>
    </row>
    <row r="977" ht="15" spans="1:6">
      <c r="A977" s="252" t="s">
        <v>1761</v>
      </c>
      <c r="B977" s="194" t="s">
        <v>1762</v>
      </c>
      <c r="C977" s="194">
        <v>3200</v>
      </c>
      <c r="D977" s="194">
        <v>3200</v>
      </c>
      <c r="E977" s="194"/>
      <c r="F977" s="194"/>
    </row>
    <row r="978" ht="15" spans="1:6">
      <c r="A978" s="252" t="s">
        <v>1763</v>
      </c>
      <c r="B978" s="194" t="s">
        <v>1764</v>
      </c>
      <c r="C978" s="194">
        <v>11895</v>
      </c>
      <c r="D978" s="194">
        <v>11895</v>
      </c>
      <c r="E978" s="194"/>
      <c r="F978" s="194"/>
    </row>
    <row r="979" ht="15" spans="1:6">
      <c r="A979" s="252" t="s">
        <v>1765</v>
      </c>
      <c r="B979" s="194" t="s">
        <v>1766</v>
      </c>
      <c r="C979" s="194">
        <v>8975</v>
      </c>
      <c r="D979" s="194">
        <v>8975</v>
      </c>
      <c r="E979" s="194"/>
      <c r="F979" s="194"/>
    </row>
    <row r="980" ht="15" spans="1:6">
      <c r="A980" s="252" t="s">
        <v>1767</v>
      </c>
      <c r="B980" s="194" t="s">
        <v>69</v>
      </c>
      <c r="C980" s="194">
        <v>1790</v>
      </c>
      <c r="D980" s="194">
        <v>1790</v>
      </c>
      <c r="E980" s="194"/>
      <c r="F980" s="194"/>
    </row>
    <row r="981" ht="15" spans="1:6">
      <c r="A981" s="252" t="s">
        <v>1768</v>
      </c>
      <c r="B981" s="194" t="s">
        <v>71</v>
      </c>
      <c r="C981" s="194">
        <v>405</v>
      </c>
      <c r="D981" s="194">
        <v>405</v>
      </c>
      <c r="E981" s="194"/>
      <c r="F981" s="194"/>
    </row>
    <row r="982" ht="15" spans="1:6">
      <c r="A982" s="252" t="s">
        <v>1769</v>
      </c>
      <c r="B982" s="194" t="s">
        <v>73</v>
      </c>
      <c r="C982" s="194">
        <v>20</v>
      </c>
      <c r="D982" s="194">
        <v>20</v>
      </c>
      <c r="E982" s="194"/>
      <c r="F982" s="194"/>
    </row>
    <row r="983" ht="15" spans="1:6">
      <c r="A983" s="252" t="s">
        <v>1770</v>
      </c>
      <c r="B983" s="194" t="s">
        <v>1771</v>
      </c>
      <c r="C983" s="194">
        <v>2560</v>
      </c>
      <c r="D983" s="194">
        <v>2560</v>
      </c>
      <c r="E983" s="194"/>
      <c r="F983" s="194"/>
    </row>
    <row r="984" ht="15" spans="1:6">
      <c r="A984" s="252" t="s">
        <v>1772</v>
      </c>
      <c r="B984" s="194" t="s">
        <v>1773</v>
      </c>
      <c r="C984" s="194">
        <v>2370</v>
      </c>
      <c r="D984" s="194">
        <v>2370</v>
      </c>
      <c r="E984" s="194"/>
      <c r="F984" s="194"/>
    </row>
    <row r="985" ht="15" spans="1:6">
      <c r="A985" s="252" t="s">
        <v>1774</v>
      </c>
      <c r="B985" s="194" t="s">
        <v>1775</v>
      </c>
      <c r="C985" s="194">
        <v>0</v>
      </c>
      <c r="D985" s="194">
        <v>0</v>
      </c>
      <c r="E985" s="194"/>
      <c r="F985" s="194"/>
    </row>
    <row r="986" ht="15" spans="1:6">
      <c r="A986" s="252" t="s">
        <v>1776</v>
      </c>
      <c r="B986" s="194" t="s">
        <v>1777</v>
      </c>
      <c r="C986" s="194">
        <v>390</v>
      </c>
      <c r="D986" s="194">
        <v>390</v>
      </c>
      <c r="E986" s="194"/>
      <c r="F986" s="194"/>
    </row>
    <row r="987" ht="15" spans="1:6">
      <c r="A987" s="252" t="s">
        <v>1778</v>
      </c>
      <c r="B987" s="194" t="s">
        <v>1779</v>
      </c>
      <c r="C987" s="194">
        <v>715</v>
      </c>
      <c r="D987" s="194">
        <v>715</v>
      </c>
      <c r="E987" s="194"/>
      <c r="F987" s="194"/>
    </row>
    <row r="988" ht="15" spans="1:6">
      <c r="A988" s="252" t="s">
        <v>1780</v>
      </c>
      <c r="B988" s="194" t="s">
        <v>1781</v>
      </c>
      <c r="C988" s="194">
        <v>4</v>
      </c>
      <c r="D988" s="194">
        <v>4</v>
      </c>
      <c r="E988" s="194"/>
      <c r="F988" s="194"/>
    </row>
    <row r="989" ht="15" spans="1:6">
      <c r="A989" s="252" t="s">
        <v>1782</v>
      </c>
      <c r="B989" s="194" t="s">
        <v>1783</v>
      </c>
      <c r="C989" s="194">
        <v>0</v>
      </c>
      <c r="D989" s="194">
        <v>0</v>
      </c>
      <c r="E989" s="194"/>
      <c r="F989" s="194"/>
    </row>
    <row r="990" ht="15" spans="1:6">
      <c r="A990" s="252" t="s">
        <v>1784</v>
      </c>
      <c r="B990" s="194" t="s">
        <v>1785</v>
      </c>
      <c r="C990" s="194">
        <v>31</v>
      </c>
      <c r="D990" s="194">
        <v>31</v>
      </c>
      <c r="E990" s="194"/>
      <c r="F990" s="194"/>
    </row>
    <row r="991" ht="15" spans="1:6">
      <c r="A991" s="252" t="s">
        <v>1786</v>
      </c>
      <c r="B991" s="194" t="s">
        <v>1787</v>
      </c>
      <c r="C991" s="194">
        <v>0</v>
      </c>
      <c r="D991" s="194">
        <v>0</v>
      </c>
      <c r="E991" s="194"/>
      <c r="F991" s="194"/>
    </row>
    <row r="992" ht="15" spans="1:6">
      <c r="A992" s="252" t="s">
        <v>1788</v>
      </c>
      <c r="B992" s="194" t="s">
        <v>1789</v>
      </c>
      <c r="C992" s="194">
        <v>0</v>
      </c>
      <c r="D992" s="194">
        <v>0</v>
      </c>
      <c r="E992" s="194"/>
      <c r="F992" s="194"/>
    </row>
    <row r="993" ht="15" spans="1:6">
      <c r="A993" s="252" t="s">
        <v>1790</v>
      </c>
      <c r="B993" s="194" t="s">
        <v>1791</v>
      </c>
      <c r="C993" s="194">
        <v>0</v>
      </c>
      <c r="D993" s="194">
        <v>0</v>
      </c>
      <c r="E993" s="194"/>
      <c r="F993" s="194"/>
    </row>
    <row r="994" ht="15" spans="1:6">
      <c r="A994" s="252" t="s">
        <v>1792</v>
      </c>
      <c r="B994" s="194" t="s">
        <v>1793</v>
      </c>
      <c r="C994" s="194">
        <v>0</v>
      </c>
      <c r="D994" s="194">
        <v>0</v>
      </c>
      <c r="E994" s="194"/>
      <c r="F994" s="194"/>
    </row>
    <row r="995" ht="15" spans="1:6">
      <c r="A995" s="252" t="s">
        <v>1794</v>
      </c>
      <c r="B995" s="194" t="s">
        <v>1795</v>
      </c>
      <c r="C995" s="194">
        <v>0</v>
      </c>
      <c r="D995" s="194">
        <v>0</v>
      </c>
      <c r="E995" s="194"/>
      <c r="F995" s="194"/>
    </row>
    <row r="996" ht="15" spans="1:6">
      <c r="A996" s="252" t="s">
        <v>1796</v>
      </c>
      <c r="B996" s="194" t="s">
        <v>1797</v>
      </c>
      <c r="C996" s="194">
        <v>0</v>
      </c>
      <c r="D996" s="194">
        <v>0</v>
      </c>
      <c r="E996" s="194"/>
      <c r="F996" s="194"/>
    </row>
    <row r="997" ht="15" spans="1:6">
      <c r="A997" s="252" t="s">
        <v>1798</v>
      </c>
      <c r="B997" s="194" t="s">
        <v>1799</v>
      </c>
      <c r="C997" s="194">
        <v>0</v>
      </c>
      <c r="D997" s="194">
        <v>0</v>
      </c>
      <c r="E997" s="194"/>
      <c r="F997" s="194"/>
    </row>
    <row r="998" ht="15" spans="1:6">
      <c r="A998" s="252" t="s">
        <v>1800</v>
      </c>
      <c r="B998" s="194" t="s">
        <v>1801</v>
      </c>
      <c r="C998" s="194">
        <v>0</v>
      </c>
      <c r="D998" s="194">
        <v>0</v>
      </c>
      <c r="E998" s="194"/>
      <c r="F998" s="194"/>
    </row>
    <row r="999" ht="15" spans="1:6">
      <c r="A999" s="252" t="s">
        <v>1802</v>
      </c>
      <c r="B999" s="194" t="s">
        <v>1803</v>
      </c>
      <c r="C999" s="194">
        <v>690</v>
      </c>
      <c r="D999" s="194">
        <v>690</v>
      </c>
      <c r="E999" s="194"/>
      <c r="F999" s="194"/>
    </row>
    <row r="1000" ht="15" spans="1:6">
      <c r="A1000" s="252" t="s">
        <v>1804</v>
      </c>
      <c r="B1000" s="194" t="s">
        <v>1805</v>
      </c>
      <c r="C1000" s="194">
        <v>110</v>
      </c>
      <c r="D1000" s="194">
        <v>110</v>
      </c>
      <c r="E1000" s="194"/>
      <c r="F1000" s="194"/>
    </row>
    <row r="1001" ht="15" spans="1:6">
      <c r="A1001" s="252" t="s">
        <v>1806</v>
      </c>
      <c r="B1001" s="194" t="s">
        <v>69</v>
      </c>
      <c r="C1001" s="194">
        <v>0</v>
      </c>
      <c r="D1001" s="194">
        <v>0</v>
      </c>
      <c r="E1001" s="194"/>
      <c r="F1001" s="194"/>
    </row>
    <row r="1002" ht="15" spans="1:6">
      <c r="A1002" s="252" t="s">
        <v>1807</v>
      </c>
      <c r="B1002" s="194" t="s">
        <v>71</v>
      </c>
      <c r="C1002" s="194">
        <v>0</v>
      </c>
      <c r="D1002" s="194">
        <v>0</v>
      </c>
      <c r="E1002" s="194"/>
      <c r="F1002" s="194"/>
    </row>
    <row r="1003" ht="15" spans="1:6">
      <c r="A1003" s="252" t="s">
        <v>1808</v>
      </c>
      <c r="B1003" s="194" t="s">
        <v>73</v>
      </c>
      <c r="C1003" s="194">
        <v>0</v>
      </c>
      <c r="D1003" s="194">
        <v>0</v>
      </c>
      <c r="E1003" s="194"/>
      <c r="F1003" s="194"/>
    </row>
    <row r="1004" ht="15" spans="1:6">
      <c r="A1004" s="252" t="s">
        <v>1809</v>
      </c>
      <c r="B1004" s="194" t="s">
        <v>1810</v>
      </c>
      <c r="C1004" s="194">
        <v>0</v>
      </c>
      <c r="D1004" s="194">
        <v>0</v>
      </c>
      <c r="E1004" s="194"/>
      <c r="F1004" s="194"/>
    </row>
    <row r="1005" ht="15" spans="1:6">
      <c r="A1005" s="252" t="s">
        <v>1811</v>
      </c>
      <c r="B1005" s="194" t="s">
        <v>1812</v>
      </c>
      <c r="C1005" s="194">
        <v>0</v>
      </c>
      <c r="D1005" s="194">
        <v>0</v>
      </c>
      <c r="E1005" s="194"/>
      <c r="F1005" s="194"/>
    </row>
    <row r="1006" ht="15" spans="1:6">
      <c r="A1006" s="252" t="s">
        <v>1813</v>
      </c>
      <c r="B1006" s="194" t="s">
        <v>1814</v>
      </c>
      <c r="C1006" s="194">
        <v>110</v>
      </c>
      <c r="D1006" s="194">
        <v>110</v>
      </c>
      <c r="E1006" s="194"/>
      <c r="F1006" s="194"/>
    </row>
    <row r="1007" ht="15" spans="1:6">
      <c r="A1007" s="252" t="s">
        <v>1815</v>
      </c>
      <c r="B1007" s="194" t="s">
        <v>1816</v>
      </c>
      <c r="C1007" s="194">
        <v>0</v>
      </c>
      <c r="D1007" s="194">
        <v>0</v>
      </c>
      <c r="E1007" s="194"/>
      <c r="F1007" s="194"/>
    </row>
    <row r="1008" ht="15" spans="1:6">
      <c r="A1008" s="252" t="s">
        <v>1817</v>
      </c>
      <c r="B1008" s="194" t="s">
        <v>1818</v>
      </c>
      <c r="C1008" s="194">
        <v>0</v>
      </c>
      <c r="D1008" s="194">
        <v>0</v>
      </c>
      <c r="E1008" s="194"/>
      <c r="F1008" s="194"/>
    </row>
    <row r="1009" ht="15" spans="1:6">
      <c r="A1009" s="252" t="s">
        <v>1819</v>
      </c>
      <c r="B1009" s="194" t="s">
        <v>1820</v>
      </c>
      <c r="C1009" s="194">
        <v>0</v>
      </c>
      <c r="D1009" s="194">
        <v>0</v>
      </c>
      <c r="E1009" s="194"/>
      <c r="F1009" s="194"/>
    </row>
    <row r="1010" ht="15" spans="1:6">
      <c r="A1010" s="252" t="s">
        <v>1821</v>
      </c>
      <c r="B1010" s="194" t="s">
        <v>1822</v>
      </c>
      <c r="C1010" s="194">
        <v>0</v>
      </c>
      <c r="D1010" s="194">
        <v>0</v>
      </c>
      <c r="E1010" s="194"/>
      <c r="F1010" s="194"/>
    </row>
    <row r="1011" ht="15" spans="1:6">
      <c r="A1011" s="252" t="s">
        <v>1823</v>
      </c>
      <c r="B1011" s="194" t="s">
        <v>69</v>
      </c>
      <c r="C1011" s="194">
        <v>0</v>
      </c>
      <c r="D1011" s="194">
        <v>0</v>
      </c>
      <c r="E1011" s="194"/>
      <c r="F1011" s="194"/>
    </row>
    <row r="1012" ht="15" spans="1:6">
      <c r="A1012" s="252" t="s">
        <v>1824</v>
      </c>
      <c r="B1012" s="194" t="s">
        <v>71</v>
      </c>
      <c r="C1012" s="194">
        <v>0</v>
      </c>
      <c r="D1012" s="194">
        <v>0</v>
      </c>
      <c r="E1012" s="194"/>
      <c r="F1012" s="194"/>
    </row>
    <row r="1013" ht="15" spans="1:6">
      <c r="A1013" s="252" t="s">
        <v>1825</v>
      </c>
      <c r="B1013" s="194" t="s">
        <v>73</v>
      </c>
      <c r="C1013" s="194">
        <v>0</v>
      </c>
      <c r="D1013" s="194">
        <v>0</v>
      </c>
      <c r="E1013" s="194"/>
      <c r="F1013" s="194"/>
    </row>
    <row r="1014" ht="15" spans="1:6">
      <c r="A1014" s="252" t="s">
        <v>1826</v>
      </c>
      <c r="B1014" s="194" t="s">
        <v>1827</v>
      </c>
      <c r="C1014" s="194">
        <v>0</v>
      </c>
      <c r="D1014" s="194">
        <v>0</v>
      </c>
      <c r="E1014" s="194"/>
      <c r="F1014" s="194"/>
    </row>
    <row r="1015" ht="15" spans="1:6">
      <c r="A1015" s="252" t="s">
        <v>1828</v>
      </c>
      <c r="B1015" s="194" t="s">
        <v>1829</v>
      </c>
      <c r="C1015" s="194">
        <v>0</v>
      </c>
      <c r="D1015" s="194">
        <v>0</v>
      </c>
      <c r="E1015" s="194"/>
      <c r="F1015" s="194"/>
    </row>
    <row r="1016" ht="15" spans="1:6">
      <c r="A1016" s="252" t="s">
        <v>1830</v>
      </c>
      <c r="B1016" s="194" t="s">
        <v>1831</v>
      </c>
      <c r="C1016" s="194">
        <v>0</v>
      </c>
      <c r="D1016" s="194">
        <v>0</v>
      </c>
      <c r="E1016" s="194"/>
      <c r="F1016" s="194"/>
    </row>
    <row r="1017" ht="15" spans="1:6">
      <c r="A1017" s="252" t="s">
        <v>1832</v>
      </c>
      <c r="B1017" s="194" t="s">
        <v>1833</v>
      </c>
      <c r="C1017" s="194">
        <v>0</v>
      </c>
      <c r="D1017" s="194">
        <v>0</v>
      </c>
      <c r="E1017" s="194"/>
      <c r="F1017" s="194"/>
    </row>
    <row r="1018" ht="15" spans="1:6">
      <c r="A1018" s="252" t="s">
        <v>1834</v>
      </c>
      <c r="B1018" s="194" t="s">
        <v>1835</v>
      </c>
      <c r="C1018" s="194">
        <v>0</v>
      </c>
      <c r="D1018" s="194">
        <v>0</v>
      </c>
      <c r="E1018" s="194"/>
      <c r="F1018" s="194"/>
    </row>
    <row r="1019" ht="15" spans="1:6">
      <c r="A1019" s="252" t="s">
        <v>1836</v>
      </c>
      <c r="B1019" s="194" t="s">
        <v>1837</v>
      </c>
      <c r="C1019" s="194">
        <v>0</v>
      </c>
      <c r="D1019" s="194">
        <v>0</v>
      </c>
      <c r="E1019" s="194"/>
      <c r="F1019" s="194"/>
    </row>
    <row r="1020" ht="15" spans="1:6">
      <c r="A1020" s="252" t="s">
        <v>1838</v>
      </c>
      <c r="B1020" s="194" t="s">
        <v>1839</v>
      </c>
      <c r="C1020" s="194">
        <v>0</v>
      </c>
      <c r="D1020" s="194">
        <v>0</v>
      </c>
      <c r="E1020" s="194"/>
      <c r="F1020" s="194"/>
    </row>
    <row r="1021" ht="15" spans="1:6">
      <c r="A1021" s="252" t="s">
        <v>1840</v>
      </c>
      <c r="B1021" s="194" t="s">
        <v>69</v>
      </c>
      <c r="C1021" s="194">
        <v>0</v>
      </c>
      <c r="D1021" s="194">
        <v>0</v>
      </c>
      <c r="E1021" s="194"/>
      <c r="F1021" s="194"/>
    </row>
    <row r="1022" ht="15" spans="1:6">
      <c r="A1022" s="252" t="s">
        <v>1841</v>
      </c>
      <c r="B1022" s="194" t="s">
        <v>71</v>
      </c>
      <c r="C1022" s="194">
        <v>0</v>
      </c>
      <c r="D1022" s="194">
        <v>0</v>
      </c>
      <c r="E1022" s="194"/>
      <c r="F1022" s="194"/>
    </row>
    <row r="1023" ht="15" spans="1:6">
      <c r="A1023" s="252" t="s">
        <v>1842</v>
      </c>
      <c r="B1023" s="194" t="s">
        <v>73</v>
      </c>
      <c r="C1023" s="194">
        <v>0</v>
      </c>
      <c r="D1023" s="194">
        <v>0</v>
      </c>
      <c r="E1023" s="194"/>
      <c r="F1023" s="194"/>
    </row>
    <row r="1024" ht="15" spans="1:6">
      <c r="A1024" s="252" t="s">
        <v>1843</v>
      </c>
      <c r="B1024" s="194" t="s">
        <v>1818</v>
      </c>
      <c r="C1024" s="194">
        <v>0</v>
      </c>
      <c r="D1024" s="194">
        <v>0</v>
      </c>
      <c r="E1024" s="194"/>
      <c r="F1024" s="194"/>
    </row>
    <row r="1025" ht="15" spans="1:6">
      <c r="A1025" s="252" t="s">
        <v>1844</v>
      </c>
      <c r="B1025" s="194" t="s">
        <v>1845</v>
      </c>
      <c r="C1025" s="194">
        <v>0</v>
      </c>
      <c r="D1025" s="194">
        <v>0</v>
      </c>
      <c r="E1025" s="194"/>
      <c r="F1025" s="194"/>
    </row>
    <row r="1026" ht="15" spans="1:6">
      <c r="A1026" s="252" t="s">
        <v>1846</v>
      </c>
      <c r="B1026" s="194" t="s">
        <v>1847</v>
      </c>
      <c r="C1026" s="194">
        <v>0</v>
      </c>
      <c r="D1026" s="194">
        <v>0</v>
      </c>
      <c r="E1026" s="194"/>
      <c r="F1026" s="194"/>
    </row>
    <row r="1027" ht="15" spans="1:6">
      <c r="A1027" s="252" t="s">
        <v>1848</v>
      </c>
      <c r="B1027" s="194" t="s">
        <v>1849</v>
      </c>
      <c r="C1027" s="194">
        <v>2810</v>
      </c>
      <c r="D1027" s="194">
        <v>2810</v>
      </c>
      <c r="E1027" s="194"/>
      <c r="F1027" s="194"/>
    </row>
    <row r="1028" ht="15" spans="1:6">
      <c r="A1028" s="252" t="s">
        <v>1850</v>
      </c>
      <c r="B1028" s="194" t="s">
        <v>1851</v>
      </c>
      <c r="C1028" s="194">
        <v>1660</v>
      </c>
      <c r="D1028" s="194">
        <v>1660</v>
      </c>
      <c r="E1028" s="194"/>
      <c r="F1028" s="194"/>
    </row>
    <row r="1029" ht="15" spans="1:6">
      <c r="A1029" s="252" t="s">
        <v>1852</v>
      </c>
      <c r="B1029" s="194" t="s">
        <v>1853</v>
      </c>
      <c r="C1029" s="194">
        <v>1150</v>
      </c>
      <c r="D1029" s="194">
        <v>1150</v>
      </c>
      <c r="E1029" s="194"/>
      <c r="F1029" s="194"/>
    </row>
    <row r="1030" ht="15" spans="1:6">
      <c r="A1030" s="252" t="s">
        <v>1854</v>
      </c>
      <c r="B1030" s="194" t="s">
        <v>1855</v>
      </c>
      <c r="C1030" s="194">
        <v>387</v>
      </c>
      <c r="D1030" s="194">
        <v>387</v>
      </c>
      <c r="E1030" s="194"/>
      <c r="F1030" s="194"/>
    </row>
    <row r="1031" ht="15" spans="1:6">
      <c r="A1031" s="252" t="s">
        <v>1856</v>
      </c>
      <c r="B1031" s="194" t="s">
        <v>1857</v>
      </c>
      <c r="C1031" s="194">
        <v>0</v>
      </c>
      <c r="D1031" s="194">
        <v>0</v>
      </c>
      <c r="E1031" s="194"/>
      <c r="F1031" s="194"/>
    </row>
    <row r="1032" ht="15" spans="1:6">
      <c r="A1032" s="252" t="s">
        <v>1858</v>
      </c>
      <c r="B1032" s="194" t="s">
        <v>69</v>
      </c>
      <c r="C1032" s="194">
        <v>0</v>
      </c>
      <c r="D1032" s="194">
        <v>0</v>
      </c>
      <c r="E1032" s="194"/>
      <c r="F1032" s="194"/>
    </row>
    <row r="1033" ht="15" spans="1:6">
      <c r="A1033" s="252" t="s">
        <v>1859</v>
      </c>
      <c r="B1033" s="194" t="s">
        <v>71</v>
      </c>
      <c r="C1033" s="194">
        <v>0</v>
      </c>
      <c r="D1033" s="194">
        <v>0</v>
      </c>
      <c r="E1033" s="194"/>
      <c r="F1033" s="194"/>
    </row>
    <row r="1034" ht="15" spans="1:6">
      <c r="A1034" s="252" t="s">
        <v>1860</v>
      </c>
      <c r="B1034" s="194" t="s">
        <v>73</v>
      </c>
      <c r="C1034" s="194">
        <v>0</v>
      </c>
      <c r="D1034" s="194">
        <v>0</v>
      </c>
      <c r="E1034" s="194"/>
      <c r="F1034" s="194"/>
    </row>
    <row r="1035" ht="15" spans="1:6">
      <c r="A1035" s="252" t="s">
        <v>1861</v>
      </c>
      <c r="B1035" s="194" t="s">
        <v>1862</v>
      </c>
      <c r="C1035" s="194">
        <v>0</v>
      </c>
      <c r="D1035" s="194">
        <v>0</v>
      </c>
      <c r="E1035" s="194"/>
      <c r="F1035" s="194"/>
    </row>
    <row r="1036" ht="15" spans="1:6">
      <c r="A1036" s="252" t="s">
        <v>1863</v>
      </c>
      <c r="B1036" s="194" t="s">
        <v>1864</v>
      </c>
      <c r="C1036" s="194">
        <v>0</v>
      </c>
      <c r="D1036" s="194">
        <v>0</v>
      </c>
      <c r="E1036" s="194"/>
      <c r="F1036" s="194"/>
    </row>
    <row r="1037" ht="15" spans="1:6">
      <c r="A1037" s="252" t="s">
        <v>1865</v>
      </c>
      <c r="B1037" s="194" t="s">
        <v>1866</v>
      </c>
      <c r="C1037" s="194">
        <v>0</v>
      </c>
      <c r="D1037" s="194">
        <v>0</v>
      </c>
      <c r="E1037" s="194"/>
      <c r="F1037" s="194"/>
    </row>
    <row r="1038" ht="15" spans="1:6">
      <c r="A1038" s="252" t="s">
        <v>1867</v>
      </c>
      <c r="B1038" s="194" t="s">
        <v>1868</v>
      </c>
      <c r="C1038" s="194">
        <v>0</v>
      </c>
      <c r="D1038" s="194">
        <v>0</v>
      </c>
      <c r="E1038" s="194"/>
      <c r="F1038" s="194"/>
    </row>
    <row r="1039" ht="15" spans="1:6">
      <c r="A1039" s="252" t="s">
        <v>1869</v>
      </c>
      <c r="B1039" s="194" t="s">
        <v>1870</v>
      </c>
      <c r="C1039" s="194">
        <v>0</v>
      </c>
      <c r="D1039" s="194">
        <v>0</v>
      </c>
      <c r="E1039" s="194"/>
      <c r="F1039" s="194"/>
    </row>
    <row r="1040" ht="15" spans="1:6">
      <c r="A1040" s="252" t="s">
        <v>1871</v>
      </c>
      <c r="B1040" s="194" t="s">
        <v>1872</v>
      </c>
      <c r="C1040" s="194">
        <v>0</v>
      </c>
      <c r="D1040" s="194">
        <v>0</v>
      </c>
      <c r="E1040" s="194"/>
      <c r="F1040" s="194"/>
    </row>
    <row r="1041" ht="15" spans="1:6">
      <c r="A1041" s="252" t="s">
        <v>1873</v>
      </c>
      <c r="B1041" s="194" t="s">
        <v>1874</v>
      </c>
      <c r="C1041" s="194">
        <v>205</v>
      </c>
      <c r="D1041" s="194">
        <v>205</v>
      </c>
      <c r="E1041" s="194"/>
      <c r="F1041" s="194"/>
    </row>
    <row r="1042" ht="15" spans="1:6">
      <c r="A1042" s="252" t="s">
        <v>1875</v>
      </c>
      <c r="B1042" s="194" t="s">
        <v>69</v>
      </c>
      <c r="C1042" s="194">
        <v>0</v>
      </c>
      <c r="D1042" s="194">
        <v>0</v>
      </c>
      <c r="E1042" s="194"/>
      <c r="F1042" s="194"/>
    </row>
    <row r="1043" ht="15" spans="1:6">
      <c r="A1043" s="252" t="s">
        <v>1876</v>
      </c>
      <c r="B1043" s="194" t="s">
        <v>71</v>
      </c>
      <c r="C1043" s="194">
        <v>0</v>
      </c>
      <c r="D1043" s="194">
        <v>0</v>
      </c>
      <c r="E1043" s="194"/>
      <c r="F1043" s="194"/>
    </row>
    <row r="1044" ht="15" spans="1:6">
      <c r="A1044" s="252" t="s">
        <v>1877</v>
      </c>
      <c r="B1044" s="194" t="s">
        <v>73</v>
      </c>
      <c r="C1044" s="194">
        <v>0</v>
      </c>
      <c r="D1044" s="194">
        <v>0</v>
      </c>
      <c r="E1044" s="194"/>
      <c r="F1044" s="194"/>
    </row>
    <row r="1045" ht="15" spans="1:6">
      <c r="A1045" s="252" t="s">
        <v>1878</v>
      </c>
      <c r="B1045" s="194" t="s">
        <v>1879</v>
      </c>
      <c r="C1045" s="194">
        <v>0</v>
      </c>
      <c r="D1045" s="194">
        <v>0</v>
      </c>
      <c r="E1045" s="194"/>
      <c r="F1045" s="194"/>
    </row>
    <row r="1046" ht="15" spans="1:6">
      <c r="A1046" s="252" t="s">
        <v>1880</v>
      </c>
      <c r="B1046" s="194" t="s">
        <v>1881</v>
      </c>
      <c r="C1046" s="194">
        <v>0</v>
      </c>
      <c r="D1046" s="194">
        <v>0</v>
      </c>
      <c r="E1046" s="194"/>
      <c r="F1046" s="194"/>
    </row>
    <row r="1047" ht="15" spans="1:6">
      <c r="A1047" s="252" t="s">
        <v>1882</v>
      </c>
      <c r="B1047" s="194" t="s">
        <v>1883</v>
      </c>
      <c r="C1047" s="194">
        <v>0</v>
      </c>
      <c r="D1047" s="194">
        <v>0</v>
      </c>
      <c r="E1047" s="194"/>
      <c r="F1047" s="194"/>
    </row>
    <row r="1048" ht="15" spans="1:6">
      <c r="A1048" s="252" t="s">
        <v>1884</v>
      </c>
      <c r="B1048" s="194" t="s">
        <v>1885</v>
      </c>
      <c r="C1048" s="194">
        <v>0</v>
      </c>
      <c r="D1048" s="194">
        <v>0</v>
      </c>
      <c r="E1048" s="194"/>
      <c r="F1048" s="194"/>
    </row>
    <row r="1049" ht="15" spans="1:6">
      <c r="A1049" s="252" t="s">
        <v>1886</v>
      </c>
      <c r="B1049" s="194" t="s">
        <v>1887</v>
      </c>
      <c r="C1049" s="194">
        <v>0</v>
      </c>
      <c r="D1049" s="194">
        <v>0</v>
      </c>
      <c r="E1049" s="194"/>
      <c r="F1049" s="194"/>
    </row>
    <row r="1050" ht="15" spans="1:6">
      <c r="A1050" s="252" t="s">
        <v>1888</v>
      </c>
      <c r="B1050" s="194" t="s">
        <v>1889</v>
      </c>
      <c r="C1050" s="194">
        <v>0</v>
      </c>
      <c r="D1050" s="194">
        <v>0</v>
      </c>
      <c r="E1050" s="194"/>
      <c r="F1050" s="194"/>
    </row>
    <row r="1051" ht="15" spans="1:6">
      <c r="A1051" s="252" t="s">
        <v>1890</v>
      </c>
      <c r="B1051" s="194" t="s">
        <v>1891</v>
      </c>
      <c r="C1051" s="194">
        <v>0</v>
      </c>
      <c r="D1051" s="194">
        <v>0</v>
      </c>
      <c r="E1051" s="194"/>
      <c r="F1051" s="194"/>
    </row>
    <row r="1052" ht="15" spans="1:6">
      <c r="A1052" s="252" t="s">
        <v>1892</v>
      </c>
      <c r="B1052" s="194" t="s">
        <v>1893</v>
      </c>
      <c r="C1052" s="194">
        <v>0</v>
      </c>
      <c r="D1052" s="194">
        <v>0</v>
      </c>
      <c r="E1052" s="194"/>
      <c r="F1052" s="194"/>
    </row>
    <row r="1053" ht="15" spans="1:6">
      <c r="A1053" s="252" t="s">
        <v>1894</v>
      </c>
      <c r="B1053" s="194" t="s">
        <v>1895</v>
      </c>
      <c r="C1053" s="194">
        <v>0</v>
      </c>
      <c r="D1053" s="194">
        <v>0</v>
      </c>
      <c r="E1053" s="194"/>
      <c r="F1053" s="194"/>
    </row>
    <row r="1054" ht="15" spans="1:6">
      <c r="A1054" s="252" t="s">
        <v>1896</v>
      </c>
      <c r="B1054" s="194" t="s">
        <v>1897</v>
      </c>
      <c r="C1054" s="194">
        <v>0</v>
      </c>
      <c r="D1054" s="194">
        <v>0</v>
      </c>
      <c r="E1054" s="194"/>
      <c r="F1054" s="194"/>
    </row>
    <row r="1055" ht="15" spans="1:6">
      <c r="A1055" s="252" t="s">
        <v>1898</v>
      </c>
      <c r="B1055" s="194" t="s">
        <v>1899</v>
      </c>
      <c r="C1055" s="194">
        <v>0</v>
      </c>
      <c r="D1055" s="194">
        <v>0</v>
      </c>
      <c r="E1055" s="194"/>
      <c r="F1055" s="194"/>
    </row>
    <row r="1056" ht="15" spans="1:6">
      <c r="A1056" s="252" t="s">
        <v>1900</v>
      </c>
      <c r="B1056" s="194" t="s">
        <v>1901</v>
      </c>
      <c r="C1056" s="194">
        <v>205</v>
      </c>
      <c r="D1056" s="194">
        <v>205</v>
      </c>
      <c r="E1056" s="194"/>
      <c r="F1056" s="194"/>
    </row>
    <row r="1057" ht="15" spans="1:6">
      <c r="A1057" s="252" t="s">
        <v>1902</v>
      </c>
      <c r="B1057" s="194" t="s">
        <v>1903</v>
      </c>
      <c r="C1057" s="194">
        <v>0</v>
      </c>
      <c r="D1057" s="194">
        <v>0</v>
      </c>
      <c r="E1057" s="194"/>
      <c r="F1057" s="194"/>
    </row>
    <row r="1058" ht="15" spans="1:6">
      <c r="A1058" s="252" t="s">
        <v>1904</v>
      </c>
      <c r="B1058" s="194" t="s">
        <v>69</v>
      </c>
      <c r="C1058" s="194">
        <v>0</v>
      </c>
      <c r="D1058" s="194">
        <v>0</v>
      </c>
      <c r="E1058" s="194"/>
      <c r="F1058" s="194"/>
    </row>
    <row r="1059" ht="15" spans="1:6">
      <c r="A1059" s="252" t="s">
        <v>1905</v>
      </c>
      <c r="B1059" s="194" t="s">
        <v>71</v>
      </c>
      <c r="C1059" s="194">
        <v>0</v>
      </c>
      <c r="D1059" s="194">
        <v>0</v>
      </c>
      <c r="E1059" s="194"/>
      <c r="F1059" s="194"/>
    </row>
    <row r="1060" ht="15" spans="1:6">
      <c r="A1060" s="252" t="s">
        <v>1906</v>
      </c>
      <c r="B1060" s="194" t="s">
        <v>73</v>
      </c>
      <c r="C1060" s="194">
        <v>0</v>
      </c>
      <c r="D1060" s="194">
        <v>0</v>
      </c>
      <c r="E1060" s="194"/>
      <c r="F1060" s="194"/>
    </row>
    <row r="1061" ht="15" spans="1:6">
      <c r="A1061" s="252" t="s">
        <v>1907</v>
      </c>
      <c r="B1061" s="194" t="s">
        <v>1908</v>
      </c>
      <c r="C1061" s="194">
        <v>0</v>
      </c>
      <c r="D1061" s="194">
        <v>0</v>
      </c>
      <c r="E1061" s="194"/>
      <c r="F1061" s="194"/>
    </row>
    <row r="1062" ht="15" spans="1:6">
      <c r="A1062" s="252" t="s">
        <v>1909</v>
      </c>
      <c r="B1062" s="194" t="s">
        <v>1910</v>
      </c>
      <c r="C1062" s="194">
        <v>75</v>
      </c>
      <c r="D1062" s="194">
        <v>75</v>
      </c>
      <c r="E1062" s="194"/>
      <c r="F1062" s="194"/>
    </row>
    <row r="1063" ht="15" spans="1:6">
      <c r="A1063" s="252" t="s">
        <v>1911</v>
      </c>
      <c r="B1063" s="194" t="s">
        <v>69</v>
      </c>
      <c r="C1063" s="194">
        <v>0</v>
      </c>
      <c r="D1063" s="194">
        <v>0</v>
      </c>
      <c r="E1063" s="194"/>
      <c r="F1063" s="194"/>
    </row>
    <row r="1064" ht="15" spans="1:6">
      <c r="A1064" s="252" t="s">
        <v>1912</v>
      </c>
      <c r="B1064" s="194" t="s">
        <v>71</v>
      </c>
      <c r="C1064" s="194">
        <v>0</v>
      </c>
      <c r="D1064" s="194">
        <v>0</v>
      </c>
      <c r="E1064" s="194"/>
      <c r="F1064" s="194"/>
    </row>
    <row r="1065" ht="15" spans="1:6">
      <c r="A1065" s="252" t="s">
        <v>1913</v>
      </c>
      <c r="B1065" s="194" t="s">
        <v>73</v>
      </c>
      <c r="C1065" s="194">
        <v>0</v>
      </c>
      <c r="D1065" s="194">
        <v>0</v>
      </c>
      <c r="E1065" s="194"/>
      <c r="F1065" s="194"/>
    </row>
    <row r="1066" ht="15" spans="1:6">
      <c r="A1066" s="252" t="s">
        <v>1914</v>
      </c>
      <c r="B1066" s="194" t="s">
        <v>1915</v>
      </c>
      <c r="C1066" s="194">
        <v>0</v>
      </c>
      <c r="D1066" s="194">
        <v>0</v>
      </c>
      <c r="E1066" s="194"/>
      <c r="F1066" s="194"/>
    </row>
    <row r="1067" ht="15" spans="1:6">
      <c r="A1067" s="252" t="s">
        <v>1916</v>
      </c>
      <c r="B1067" s="194" t="s">
        <v>1917</v>
      </c>
      <c r="C1067" s="194">
        <v>0</v>
      </c>
      <c r="D1067" s="194">
        <v>0</v>
      </c>
      <c r="E1067" s="194"/>
      <c r="F1067" s="194"/>
    </row>
    <row r="1068" ht="15" spans="1:6">
      <c r="A1068" s="252" t="s">
        <v>1918</v>
      </c>
      <c r="B1068" s="194" t="s">
        <v>1919</v>
      </c>
      <c r="C1068" s="194">
        <v>0</v>
      </c>
      <c r="D1068" s="194">
        <v>0</v>
      </c>
      <c r="E1068" s="194"/>
      <c r="F1068" s="194"/>
    </row>
    <row r="1069" ht="15" spans="1:6">
      <c r="A1069" s="252" t="s">
        <v>1920</v>
      </c>
      <c r="B1069" s="194" t="s">
        <v>1921</v>
      </c>
      <c r="C1069" s="194">
        <v>0</v>
      </c>
      <c r="D1069" s="194">
        <v>0</v>
      </c>
      <c r="E1069" s="194"/>
      <c r="F1069" s="194"/>
    </row>
    <row r="1070" ht="15" spans="1:6">
      <c r="A1070" s="252" t="s">
        <v>1922</v>
      </c>
      <c r="B1070" s="194" t="s">
        <v>1923</v>
      </c>
      <c r="C1070" s="194">
        <v>0</v>
      </c>
      <c r="D1070" s="194">
        <v>0</v>
      </c>
      <c r="E1070" s="194"/>
      <c r="F1070" s="194"/>
    </row>
    <row r="1071" ht="15" spans="1:6">
      <c r="A1071" s="252" t="s">
        <v>1924</v>
      </c>
      <c r="B1071" s="194" t="s">
        <v>87</v>
      </c>
      <c r="C1071" s="194">
        <v>0</v>
      </c>
      <c r="D1071" s="194">
        <v>0</v>
      </c>
      <c r="E1071" s="194"/>
      <c r="F1071" s="194"/>
    </row>
    <row r="1072" ht="15" spans="1:6">
      <c r="A1072" s="252" t="s">
        <v>1925</v>
      </c>
      <c r="B1072" s="194" t="s">
        <v>1926</v>
      </c>
      <c r="C1072" s="194">
        <v>75</v>
      </c>
      <c r="D1072" s="194">
        <v>75</v>
      </c>
      <c r="E1072" s="194"/>
      <c r="F1072" s="194"/>
    </row>
    <row r="1073" ht="15" spans="1:6">
      <c r="A1073" s="252" t="s">
        <v>1927</v>
      </c>
      <c r="B1073" s="194" t="s">
        <v>1928</v>
      </c>
      <c r="C1073" s="194">
        <v>0</v>
      </c>
      <c r="D1073" s="194">
        <v>0</v>
      </c>
      <c r="E1073" s="194"/>
      <c r="F1073" s="194"/>
    </row>
    <row r="1074" ht="15" spans="1:6">
      <c r="A1074" s="252" t="s">
        <v>1929</v>
      </c>
      <c r="B1074" s="194" t="s">
        <v>69</v>
      </c>
      <c r="C1074" s="194">
        <v>0</v>
      </c>
      <c r="D1074" s="194">
        <v>0</v>
      </c>
      <c r="E1074" s="194"/>
      <c r="F1074" s="194"/>
    </row>
    <row r="1075" ht="15" spans="1:6">
      <c r="A1075" s="252" t="s">
        <v>1930</v>
      </c>
      <c r="B1075" s="194" t="s">
        <v>71</v>
      </c>
      <c r="C1075" s="194">
        <v>0</v>
      </c>
      <c r="D1075" s="194">
        <v>0</v>
      </c>
      <c r="E1075" s="194"/>
      <c r="F1075" s="194"/>
    </row>
    <row r="1076" ht="15" spans="1:6">
      <c r="A1076" s="252" t="s">
        <v>1931</v>
      </c>
      <c r="B1076" s="194" t="s">
        <v>73</v>
      </c>
      <c r="C1076" s="194">
        <v>0</v>
      </c>
      <c r="D1076" s="194">
        <v>0</v>
      </c>
      <c r="E1076" s="194"/>
      <c r="F1076" s="194"/>
    </row>
    <row r="1077" ht="15" spans="1:6">
      <c r="A1077" s="252" t="s">
        <v>1932</v>
      </c>
      <c r="B1077" s="194" t="s">
        <v>1933</v>
      </c>
      <c r="C1077" s="194">
        <v>0</v>
      </c>
      <c r="D1077" s="194">
        <v>0</v>
      </c>
      <c r="E1077" s="194"/>
      <c r="F1077" s="194"/>
    </row>
    <row r="1078" ht="15" spans="1:6">
      <c r="A1078" s="252" t="s">
        <v>1934</v>
      </c>
      <c r="B1078" s="194" t="s">
        <v>1935</v>
      </c>
      <c r="C1078" s="194">
        <v>0</v>
      </c>
      <c r="D1078" s="194">
        <v>0</v>
      </c>
      <c r="E1078" s="194"/>
      <c r="F1078" s="194"/>
    </row>
    <row r="1079" ht="15" spans="1:6">
      <c r="A1079" s="252" t="s">
        <v>1936</v>
      </c>
      <c r="B1079" s="194" t="s">
        <v>1937</v>
      </c>
      <c r="C1079" s="194">
        <v>0</v>
      </c>
      <c r="D1079" s="194">
        <v>0</v>
      </c>
      <c r="E1079" s="194"/>
      <c r="F1079" s="194"/>
    </row>
    <row r="1080" ht="15" spans="1:6">
      <c r="A1080" s="252" t="s">
        <v>1938</v>
      </c>
      <c r="B1080" s="194" t="s">
        <v>1939</v>
      </c>
      <c r="C1080" s="194">
        <v>9</v>
      </c>
      <c r="D1080" s="194">
        <v>9</v>
      </c>
      <c r="E1080" s="194"/>
      <c r="F1080" s="194"/>
    </row>
    <row r="1081" ht="15" spans="1:6">
      <c r="A1081" s="252" t="s">
        <v>1940</v>
      </c>
      <c r="B1081" s="194" t="s">
        <v>69</v>
      </c>
      <c r="C1081" s="194">
        <v>0</v>
      </c>
      <c r="D1081" s="194">
        <v>0</v>
      </c>
      <c r="E1081" s="194"/>
      <c r="F1081" s="194"/>
    </row>
    <row r="1082" ht="15" spans="1:6">
      <c r="A1082" s="252" t="s">
        <v>1941</v>
      </c>
      <c r="B1082" s="194" t="s">
        <v>71</v>
      </c>
      <c r="C1082" s="194">
        <v>0</v>
      </c>
      <c r="D1082" s="194">
        <v>0</v>
      </c>
      <c r="E1082" s="194"/>
      <c r="F1082" s="194"/>
    </row>
    <row r="1083" ht="15" spans="1:6">
      <c r="A1083" s="252" t="s">
        <v>1942</v>
      </c>
      <c r="B1083" s="194" t="s">
        <v>73</v>
      </c>
      <c r="C1083" s="194">
        <v>0</v>
      </c>
      <c r="D1083" s="194">
        <v>0</v>
      </c>
      <c r="E1083" s="194"/>
      <c r="F1083" s="194"/>
    </row>
    <row r="1084" ht="15" spans="1:6">
      <c r="A1084" s="252" t="s">
        <v>1943</v>
      </c>
      <c r="B1084" s="194" t="s">
        <v>1944</v>
      </c>
      <c r="C1084" s="194">
        <v>0</v>
      </c>
      <c r="D1084" s="194">
        <v>0</v>
      </c>
      <c r="E1084" s="194"/>
      <c r="F1084" s="194"/>
    </row>
    <row r="1085" ht="15" spans="1:6">
      <c r="A1085" s="252" t="s">
        <v>1945</v>
      </c>
      <c r="B1085" s="194" t="s">
        <v>1946</v>
      </c>
      <c r="C1085" s="194">
        <v>0</v>
      </c>
      <c r="D1085" s="194">
        <v>0</v>
      </c>
      <c r="E1085" s="194"/>
      <c r="F1085" s="194"/>
    </row>
    <row r="1086" ht="15" spans="1:6">
      <c r="A1086" s="252" t="s">
        <v>1947</v>
      </c>
      <c r="B1086" s="194" t="s">
        <v>1948</v>
      </c>
      <c r="C1086" s="194">
        <v>0</v>
      </c>
      <c r="D1086" s="194">
        <v>0</v>
      </c>
      <c r="E1086" s="194"/>
      <c r="F1086" s="194"/>
    </row>
    <row r="1087" ht="15" spans="1:6">
      <c r="A1087" s="252" t="s">
        <v>1949</v>
      </c>
      <c r="B1087" s="194" t="s">
        <v>1950</v>
      </c>
      <c r="C1087" s="194">
        <v>9</v>
      </c>
      <c r="D1087" s="194">
        <v>9</v>
      </c>
      <c r="E1087" s="194"/>
      <c r="F1087" s="194"/>
    </row>
    <row r="1088" ht="15" spans="1:6">
      <c r="A1088" s="252" t="s">
        <v>1951</v>
      </c>
      <c r="B1088" s="194" t="s">
        <v>1952</v>
      </c>
      <c r="C1088" s="194">
        <v>98</v>
      </c>
      <c r="D1088" s="194">
        <v>98</v>
      </c>
      <c r="E1088" s="194"/>
      <c r="F1088" s="194"/>
    </row>
    <row r="1089" ht="15" spans="1:6">
      <c r="A1089" s="252" t="s">
        <v>1953</v>
      </c>
      <c r="B1089" s="194" t="s">
        <v>1954</v>
      </c>
      <c r="C1089" s="194">
        <v>0</v>
      </c>
      <c r="D1089" s="194">
        <v>0</v>
      </c>
      <c r="E1089" s="194"/>
      <c r="F1089" s="194"/>
    </row>
    <row r="1090" ht="15" spans="1:6">
      <c r="A1090" s="252" t="s">
        <v>1955</v>
      </c>
      <c r="B1090" s="194" t="s">
        <v>1956</v>
      </c>
      <c r="C1090" s="194">
        <v>0</v>
      </c>
      <c r="D1090" s="194">
        <v>0</v>
      </c>
      <c r="E1090" s="194"/>
      <c r="F1090" s="194"/>
    </row>
    <row r="1091" ht="15" spans="1:6">
      <c r="A1091" s="252" t="s">
        <v>1957</v>
      </c>
      <c r="B1091" s="194" t="s">
        <v>1958</v>
      </c>
      <c r="C1091" s="194">
        <v>0</v>
      </c>
      <c r="D1091" s="194">
        <v>0</v>
      </c>
      <c r="E1091" s="194"/>
      <c r="F1091" s="194"/>
    </row>
    <row r="1092" ht="15" spans="1:6">
      <c r="A1092" s="252" t="s">
        <v>1959</v>
      </c>
      <c r="B1092" s="194" t="s">
        <v>1960</v>
      </c>
      <c r="C1092" s="194">
        <v>0</v>
      </c>
      <c r="D1092" s="194">
        <v>0</v>
      </c>
      <c r="E1092" s="194"/>
      <c r="F1092" s="194"/>
    </row>
    <row r="1093" ht="15" spans="1:6">
      <c r="A1093" s="252" t="s">
        <v>1961</v>
      </c>
      <c r="B1093" s="194" t="s">
        <v>1962</v>
      </c>
      <c r="C1093" s="194">
        <v>98</v>
      </c>
      <c r="D1093" s="194">
        <v>98</v>
      </c>
      <c r="E1093" s="194"/>
      <c r="F1093" s="194"/>
    </row>
    <row r="1094" ht="15" spans="1:6">
      <c r="A1094" s="252" t="s">
        <v>1963</v>
      </c>
      <c r="B1094" s="194" t="s">
        <v>1964</v>
      </c>
      <c r="C1094" s="194">
        <v>1019</v>
      </c>
      <c r="D1094" s="194">
        <v>1019</v>
      </c>
      <c r="E1094" s="194"/>
      <c r="F1094" s="194"/>
    </row>
    <row r="1095" ht="15" spans="1:6">
      <c r="A1095" s="252" t="s">
        <v>1965</v>
      </c>
      <c r="B1095" s="194" t="s">
        <v>1966</v>
      </c>
      <c r="C1095" s="194">
        <v>985</v>
      </c>
      <c r="D1095" s="194">
        <v>985</v>
      </c>
      <c r="E1095" s="194"/>
      <c r="F1095" s="194"/>
    </row>
    <row r="1096" ht="15" spans="1:6">
      <c r="A1096" s="252" t="s">
        <v>1967</v>
      </c>
      <c r="B1096" s="194" t="s">
        <v>69</v>
      </c>
      <c r="C1096" s="194">
        <v>180</v>
      </c>
      <c r="D1096" s="194">
        <v>180</v>
      </c>
      <c r="E1096" s="194"/>
      <c r="F1096" s="194"/>
    </row>
    <row r="1097" ht="15" spans="1:6">
      <c r="A1097" s="252" t="s">
        <v>1968</v>
      </c>
      <c r="B1097" s="194" t="s">
        <v>71</v>
      </c>
      <c r="C1097" s="194">
        <v>0</v>
      </c>
      <c r="D1097" s="194">
        <v>0</v>
      </c>
      <c r="E1097" s="194"/>
      <c r="F1097" s="194"/>
    </row>
    <row r="1098" ht="15" spans="1:6">
      <c r="A1098" s="252" t="s">
        <v>1969</v>
      </c>
      <c r="B1098" s="194" t="s">
        <v>73</v>
      </c>
      <c r="C1098" s="194">
        <v>0</v>
      </c>
      <c r="D1098" s="194">
        <v>0</v>
      </c>
      <c r="E1098" s="194"/>
      <c r="F1098" s="194"/>
    </row>
    <row r="1099" ht="15" spans="1:6">
      <c r="A1099" s="252" t="s">
        <v>1970</v>
      </c>
      <c r="B1099" s="194" t="s">
        <v>1971</v>
      </c>
      <c r="C1099" s="194">
        <v>0</v>
      </c>
      <c r="D1099" s="194">
        <v>0</v>
      </c>
      <c r="E1099" s="194"/>
      <c r="F1099" s="194"/>
    </row>
    <row r="1100" ht="15" spans="1:6">
      <c r="A1100" s="252" t="s">
        <v>1972</v>
      </c>
      <c r="B1100" s="194" t="s">
        <v>1973</v>
      </c>
      <c r="C1100" s="194">
        <v>85</v>
      </c>
      <c r="D1100" s="194">
        <v>85</v>
      </c>
      <c r="E1100" s="194"/>
      <c r="F1100" s="194"/>
    </row>
    <row r="1101" ht="15" spans="1:6">
      <c r="A1101" s="252" t="s">
        <v>1974</v>
      </c>
      <c r="B1101" s="194" t="s">
        <v>1975</v>
      </c>
      <c r="C1101" s="194">
        <v>0</v>
      </c>
      <c r="D1101" s="194">
        <v>0</v>
      </c>
      <c r="E1101" s="194"/>
      <c r="F1101" s="194"/>
    </row>
    <row r="1102" ht="15" spans="1:6">
      <c r="A1102" s="252" t="s">
        <v>1976</v>
      </c>
      <c r="B1102" s="194" t="s">
        <v>1977</v>
      </c>
      <c r="C1102" s="194">
        <v>0</v>
      </c>
      <c r="D1102" s="194">
        <v>0</v>
      </c>
      <c r="E1102" s="194"/>
      <c r="F1102" s="194"/>
    </row>
    <row r="1103" ht="15" spans="1:6">
      <c r="A1103" s="252" t="s">
        <v>1978</v>
      </c>
      <c r="B1103" s="194" t="s">
        <v>87</v>
      </c>
      <c r="C1103" s="194">
        <v>0</v>
      </c>
      <c r="D1103" s="194">
        <v>0</v>
      </c>
      <c r="E1103" s="194"/>
      <c r="F1103" s="194"/>
    </row>
    <row r="1104" ht="15" spans="1:6">
      <c r="A1104" s="252" t="s">
        <v>1979</v>
      </c>
      <c r="B1104" s="194" t="s">
        <v>1980</v>
      </c>
      <c r="C1104" s="194">
        <v>720</v>
      </c>
      <c r="D1104" s="194">
        <v>720</v>
      </c>
      <c r="E1104" s="194"/>
      <c r="F1104" s="194"/>
    </row>
    <row r="1105" ht="15" spans="1:6">
      <c r="A1105" s="252" t="s">
        <v>1981</v>
      </c>
      <c r="B1105" s="194" t="s">
        <v>1982</v>
      </c>
      <c r="C1105" s="194">
        <v>15</v>
      </c>
      <c r="D1105" s="194">
        <v>15</v>
      </c>
      <c r="E1105" s="194"/>
      <c r="F1105" s="194"/>
    </row>
    <row r="1106" ht="15" spans="1:6">
      <c r="A1106" s="252" t="s">
        <v>1983</v>
      </c>
      <c r="B1106" s="194" t="s">
        <v>69</v>
      </c>
      <c r="C1106" s="194">
        <v>0</v>
      </c>
      <c r="D1106" s="194">
        <v>0</v>
      </c>
      <c r="E1106" s="194"/>
      <c r="F1106" s="194"/>
    </row>
    <row r="1107" ht="15" spans="1:6">
      <c r="A1107" s="252" t="s">
        <v>1984</v>
      </c>
      <c r="B1107" s="194" t="s">
        <v>71</v>
      </c>
      <c r="C1107" s="194">
        <v>0</v>
      </c>
      <c r="D1107" s="194">
        <v>0</v>
      </c>
      <c r="E1107" s="194"/>
      <c r="F1107" s="194"/>
    </row>
    <row r="1108" ht="15" spans="1:6">
      <c r="A1108" s="252" t="s">
        <v>1985</v>
      </c>
      <c r="B1108" s="194" t="s">
        <v>73</v>
      </c>
      <c r="C1108" s="194">
        <v>0</v>
      </c>
      <c r="D1108" s="194">
        <v>0</v>
      </c>
      <c r="E1108" s="194"/>
      <c r="F1108" s="194"/>
    </row>
    <row r="1109" ht="15" spans="1:6">
      <c r="A1109" s="252" t="s">
        <v>1986</v>
      </c>
      <c r="B1109" s="194" t="s">
        <v>1987</v>
      </c>
      <c r="C1109" s="194">
        <v>0</v>
      </c>
      <c r="D1109" s="194">
        <v>0</v>
      </c>
      <c r="E1109" s="194"/>
      <c r="F1109" s="194"/>
    </row>
    <row r="1110" ht="15" spans="1:6">
      <c r="A1110" s="252" t="s">
        <v>1988</v>
      </c>
      <c r="B1110" s="194" t="s">
        <v>1989</v>
      </c>
      <c r="C1110" s="194">
        <v>15</v>
      </c>
      <c r="D1110" s="194">
        <v>15</v>
      </c>
      <c r="E1110" s="194"/>
      <c r="F1110" s="194"/>
    </row>
    <row r="1111" ht="15" spans="1:6">
      <c r="A1111" s="252" t="s">
        <v>1990</v>
      </c>
      <c r="B1111" s="194" t="s">
        <v>1991</v>
      </c>
      <c r="C1111" s="194">
        <v>19</v>
      </c>
      <c r="D1111" s="194">
        <v>19</v>
      </c>
      <c r="E1111" s="194"/>
      <c r="F1111" s="194"/>
    </row>
    <row r="1112" ht="15" spans="1:6">
      <c r="A1112" s="252" t="s">
        <v>1992</v>
      </c>
      <c r="B1112" s="194" t="s">
        <v>1993</v>
      </c>
      <c r="C1112" s="194">
        <v>0</v>
      </c>
      <c r="D1112" s="194">
        <v>0</v>
      </c>
      <c r="E1112" s="194"/>
      <c r="F1112" s="194"/>
    </row>
    <row r="1113" ht="15" spans="1:6">
      <c r="A1113" s="252" t="s">
        <v>1994</v>
      </c>
      <c r="B1113" s="194" t="s">
        <v>1995</v>
      </c>
      <c r="C1113" s="194">
        <v>19</v>
      </c>
      <c r="D1113" s="194">
        <v>19</v>
      </c>
      <c r="E1113" s="194"/>
      <c r="F1113" s="194"/>
    </row>
    <row r="1114" ht="15" spans="1:6">
      <c r="A1114" s="252" t="s">
        <v>1996</v>
      </c>
      <c r="B1114" s="194" t="s">
        <v>1997</v>
      </c>
      <c r="C1114" s="194">
        <v>703</v>
      </c>
      <c r="D1114" s="194">
        <v>703</v>
      </c>
      <c r="E1114" s="194"/>
      <c r="F1114" s="194"/>
    </row>
    <row r="1115" ht="15" spans="1:6">
      <c r="A1115" s="252" t="s">
        <v>1998</v>
      </c>
      <c r="B1115" s="194" t="s">
        <v>1999</v>
      </c>
      <c r="C1115" s="194">
        <v>85</v>
      </c>
      <c r="D1115" s="194">
        <v>85</v>
      </c>
      <c r="E1115" s="194"/>
      <c r="F1115" s="194"/>
    </row>
    <row r="1116" ht="15" spans="1:6">
      <c r="A1116" s="252" t="s">
        <v>2000</v>
      </c>
      <c r="B1116" s="194" t="s">
        <v>69</v>
      </c>
      <c r="C1116" s="194">
        <v>0</v>
      </c>
      <c r="D1116" s="194">
        <v>0</v>
      </c>
      <c r="E1116" s="194"/>
      <c r="F1116" s="194"/>
    </row>
    <row r="1117" ht="15" spans="1:6">
      <c r="A1117" s="252" t="s">
        <v>2001</v>
      </c>
      <c r="B1117" s="194" t="s">
        <v>71</v>
      </c>
      <c r="C1117" s="194">
        <v>85</v>
      </c>
      <c r="D1117" s="194">
        <v>85</v>
      </c>
      <c r="E1117" s="194"/>
      <c r="F1117" s="194"/>
    </row>
    <row r="1118" ht="15" spans="1:6">
      <c r="A1118" s="252" t="s">
        <v>2002</v>
      </c>
      <c r="B1118" s="194" t="s">
        <v>73</v>
      </c>
      <c r="C1118" s="194">
        <v>0</v>
      </c>
      <c r="D1118" s="194">
        <v>0</v>
      </c>
      <c r="E1118" s="194"/>
      <c r="F1118" s="194"/>
    </row>
    <row r="1119" ht="15" spans="1:6">
      <c r="A1119" s="252" t="s">
        <v>2003</v>
      </c>
      <c r="B1119" s="194" t="s">
        <v>2004</v>
      </c>
      <c r="C1119" s="194">
        <v>0</v>
      </c>
      <c r="D1119" s="194">
        <v>0</v>
      </c>
      <c r="E1119" s="194"/>
      <c r="F1119" s="194"/>
    </row>
    <row r="1120" ht="15" spans="1:6">
      <c r="A1120" s="252" t="s">
        <v>2005</v>
      </c>
      <c r="B1120" s="194" t="s">
        <v>87</v>
      </c>
      <c r="C1120" s="194">
        <v>0</v>
      </c>
      <c r="D1120" s="194">
        <v>0</v>
      </c>
      <c r="E1120" s="194"/>
      <c r="F1120" s="194"/>
    </row>
    <row r="1121" ht="15" spans="1:6">
      <c r="A1121" s="252" t="s">
        <v>2006</v>
      </c>
      <c r="B1121" s="194" t="s">
        <v>2007</v>
      </c>
      <c r="C1121" s="194">
        <v>0</v>
      </c>
      <c r="D1121" s="194">
        <v>0</v>
      </c>
      <c r="E1121" s="194"/>
      <c r="F1121" s="194"/>
    </row>
    <row r="1122" ht="15" spans="1:6">
      <c r="A1122" s="252" t="s">
        <v>2008</v>
      </c>
      <c r="B1122" s="194" t="s">
        <v>2009</v>
      </c>
      <c r="C1122" s="194">
        <v>31</v>
      </c>
      <c r="D1122" s="194">
        <v>31</v>
      </c>
      <c r="E1122" s="194"/>
      <c r="F1122" s="194"/>
    </row>
    <row r="1123" ht="15" spans="1:6">
      <c r="A1123" s="252" t="s">
        <v>2010</v>
      </c>
      <c r="B1123" s="194" t="s">
        <v>2011</v>
      </c>
      <c r="C1123" s="194">
        <v>0</v>
      </c>
      <c r="D1123" s="194">
        <v>0</v>
      </c>
      <c r="E1123" s="194"/>
      <c r="F1123" s="194"/>
    </row>
    <row r="1124" ht="15" spans="1:6">
      <c r="A1124" s="252" t="s">
        <v>2012</v>
      </c>
      <c r="B1124" s="194" t="s">
        <v>2013</v>
      </c>
      <c r="C1124" s="194">
        <v>0</v>
      </c>
      <c r="D1124" s="194">
        <v>0</v>
      </c>
      <c r="E1124" s="194"/>
      <c r="F1124" s="194"/>
    </row>
    <row r="1125" ht="15" spans="1:6">
      <c r="A1125" s="252" t="s">
        <v>2014</v>
      </c>
      <c r="B1125" s="194" t="s">
        <v>2015</v>
      </c>
      <c r="C1125" s="194">
        <v>0</v>
      </c>
      <c r="D1125" s="194">
        <v>0</v>
      </c>
      <c r="E1125" s="194"/>
      <c r="F1125" s="194"/>
    </row>
    <row r="1126" ht="15" spans="1:6">
      <c r="A1126" s="252" t="s">
        <v>2016</v>
      </c>
      <c r="B1126" s="194" t="s">
        <v>2017</v>
      </c>
      <c r="C1126" s="194">
        <v>0</v>
      </c>
      <c r="D1126" s="194">
        <v>0</v>
      </c>
      <c r="E1126" s="194"/>
      <c r="F1126" s="194"/>
    </row>
    <row r="1127" ht="15" spans="1:6">
      <c r="A1127" s="252" t="s">
        <v>2018</v>
      </c>
      <c r="B1127" s="194" t="s">
        <v>2019</v>
      </c>
      <c r="C1127" s="194">
        <v>0</v>
      </c>
      <c r="D1127" s="194">
        <v>0</v>
      </c>
      <c r="E1127" s="194"/>
      <c r="F1127" s="194"/>
    </row>
    <row r="1128" ht="15" spans="1:6">
      <c r="A1128" s="252" t="s">
        <v>2020</v>
      </c>
      <c r="B1128" s="194" t="s">
        <v>2021</v>
      </c>
      <c r="C1128" s="194">
        <v>0</v>
      </c>
      <c r="D1128" s="194">
        <v>0</v>
      </c>
      <c r="E1128" s="194"/>
      <c r="F1128" s="194"/>
    </row>
    <row r="1129" ht="15" spans="1:6">
      <c r="A1129" s="252" t="s">
        <v>2022</v>
      </c>
      <c r="B1129" s="194" t="s">
        <v>2023</v>
      </c>
      <c r="C1129" s="194">
        <v>0</v>
      </c>
      <c r="D1129" s="194">
        <v>0</v>
      </c>
      <c r="E1129" s="194"/>
      <c r="F1129" s="194"/>
    </row>
    <row r="1130" ht="15" spans="1:6">
      <c r="A1130" s="252" t="s">
        <v>2024</v>
      </c>
      <c r="B1130" s="194" t="s">
        <v>2025</v>
      </c>
      <c r="C1130" s="194">
        <v>0</v>
      </c>
      <c r="D1130" s="194">
        <v>0</v>
      </c>
      <c r="E1130" s="194"/>
      <c r="F1130" s="194"/>
    </row>
    <row r="1131" ht="15" spans="1:6">
      <c r="A1131" s="252" t="s">
        <v>2026</v>
      </c>
      <c r="B1131" s="194" t="s">
        <v>2027</v>
      </c>
      <c r="C1131" s="194">
        <v>31</v>
      </c>
      <c r="D1131" s="194">
        <v>31</v>
      </c>
      <c r="E1131" s="194"/>
      <c r="F1131" s="194"/>
    </row>
    <row r="1132" ht="15" spans="1:6">
      <c r="A1132" s="252" t="s">
        <v>2028</v>
      </c>
      <c r="B1132" s="194" t="s">
        <v>2029</v>
      </c>
      <c r="C1132" s="194">
        <v>571</v>
      </c>
      <c r="D1132" s="194">
        <v>571</v>
      </c>
      <c r="E1132" s="194"/>
      <c r="F1132" s="194"/>
    </row>
    <row r="1133" ht="15" spans="1:6">
      <c r="A1133" s="252" t="s">
        <v>2030</v>
      </c>
      <c r="B1133" s="194" t="s">
        <v>2031</v>
      </c>
      <c r="C1133" s="194">
        <v>0</v>
      </c>
      <c r="D1133" s="194">
        <v>0</v>
      </c>
      <c r="E1133" s="194"/>
      <c r="F1133" s="194"/>
    </row>
    <row r="1134" ht="15" spans="1:6">
      <c r="A1134" s="252" t="s">
        <v>2032</v>
      </c>
      <c r="B1134" s="194" t="s">
        <v>2033</v>
      </c>
      <c r="C1134" s="194">
        <v>11</v>
      </c>
      <c r="D1134" s="194">
        <v>11</v>
      </c>
      <c r="E1134" s="194"/>
      <c r="F1134" s="194"/>
    </row>
    <row r="1135" ht="15" spans="1:6">
      <c r="A1135" s="252" t="s">
        <v>2034</v>
      </c>
      <c r="B1135" s="194" t="s">
        <v>2035</v>
      </c>
      <c r="C1135" s="194">
        <v>0</v>
      </c>
      <c r="D1135" s="194">
        <v>0</v>
      </c>
      <c r="E1135" s="194"/>
      <c r="F1135" s="194"/>
    </row>
    <row r="1136" ht="15" spans="1:6">
      <c r="A1136" s="252" t="s">
        <v>2036</v>
      </c>
      <c r="B1136" s="194" t="s">
        <v>2037</v>
      </c>
      <c r="C1136" s="194">
        <v>0</v>
      </c>
      <c r="D1136" s="194">
        <v>0</v>
      </c>
      <c r="E1136" s="194"/>
      <c r="F1136" s="194"/>
    </row>
    <row r="1137" ht="15" spans="1:6">
      <c r="A1137" s="252" t="s">
        <v>2038</v>
      </c>
      <c r="B1137" s="194" t="s">
        <v>2039</v>
      </c>
      <c r="C1137" s="194">
        <v>560</v>
      </c>
      <c r="D1137" s="194">
        <v>560</v>
      </c>
      <c r="E1137" s="194"/>
      <c r="F1137" s="194"/>
    </row>
    <row r="1138" ht="15" spans="1:6">
      <c r="A1138" s="252" t="s">
        <v>2040</v>
      </c>
      <c r="B1138" s="194" t="s">
        <v>2041</v>
      </c>
      <c r="C1138" s="194">
        <v>0</v>
      </c>
      <c r="D1138" s="194">
        <v>0</v>
      </c>
      <c r="E1138" s="194"/>
      <c r="F1138" s="194"/>
    </row>
    <row r="1139" ht="15" spans="1:6">
      <c r="A1139" s="252" t="s">
        <v>2042</v>
      </c>
      <c r="B1139" s="194" t="s">
        <v>2043</v>
      </c>
      <c r="C1139" s="194">
        <v>0</v>
      </c>
      <c r="D1139" s="194">
        <v>0</v>
      </c>
      <c r="E1139" s="194"/>
      <c r="F1139" s="194"/>
    </row>
    <row r="1140" ht="15" spans="1:6">
      <c r="A1140" s="252" t="s">
        <v>2044</v>
      </c>
      <c r="B1140" s="194" t="s">
        <v>2045</v>
      </c>
      <c r="C1140" s="194">
        <v>0</v>
      </c>
      <c r="D1140" s="194">
        <v>0</v>
      </c>
      <c r="E1140" s="194"/>
      <c r="F1140" s="194"/>
    </row>
    <row r="1141" ht="15" spans="1:6">
      <c r="A1141" s="252" t="s">
        <v>2046</v>
      </c>
      <c r="B1141" s="194" t="s">
        <v>2047</v>
      </c>
      <c r="C1141" s="194">
        <v>16</v>
      </c>
      <c r="D1141" s="194">
        <v>16</v>
      </c>
      <c r="E1141" s="194"/>
      <c r="F1141" s="194"/>
    </row>
    <row r="1142" ht="15" spans="1:6">
      <c r="A1142" s="252" t="s">
        <v>2048</v>
      </c>
      <c r="B1142" s="194" t="s">
        <v>2049</v>
      </c>
      <c r="C1142" s="194">
        <v>0</v>
      </c>
      <c r="D1142" s="194">
        <v>0</v>
      </c>
      <c r="E1142" s="194"/>
      <c r="F1142" s="194"/>
    </row>
    <row r="1143" ht="15" spans="1:6">
      <c r="A1143" s="252" t="s">
        <v>2050</v>
      </c>
      <c r="B1143" s="194" t="s">
        <v>2051</v>
      </c>
      <c r="C1143" s="194">
        <v>16</v>
      </c>
      <c r="D1143" s="194">
        <v>16</v>
      </c>
      <c r="E1143" s="194"/>
      <c r="F1143" s="194"/>
    </row>
    <row r="1144" ht="15" spans="1:6">
      <c r="A1144" s="252" t="s">
        <v>2052</v>
      </c>
      <c r="B1144" s="194" t="s">
        <v>2053</v>
      </c>
      <c r="C1144" s="194">
        <v>0</v>
      </c>
      <c r="D1144" s="194">
        <v>0</v>
      </c>
      <c r="E1144" s="194"/>
      <c r="F1144" s="194"/>
    </row>
    <row r="1145" ht="15" spans="1:6">
      <c r="A1145" s="252" t="s">
        <v>2054</v>
      </c>
      <c r="B1145" s="194" t="s">
        <v>2055</v>
      </c>
      <c r="C1145" s="194">
        <v>0</v>
      </c>
      <c r="D1145" s="194">
        <v>0</v>
      </c>
      <c r="E1145" s="194"/>
      <c r="F1145" s="194"/>
    </row>
    <row r="1146" ht="15" spans="1:6">
      <c r="A1146" s="252" t="s">
        <v>2056</v>
      </c>
      <c r="B1146" s="194" t="s">
        <v>2057</v>
      </c>
      <c r="C1146" s="194">
        <v>0</v>
      </c>
      <c r="D1146" s="194">
        <v>0</v>
      </c>
      <c r="E1146" s="194"/>
      <c r="F1146" s="194"/>
    </row>
    <row r="1147" ht="15" spans="1:6">
      <c r="A1147" s="252" t="s">
        <v>2058</v>
      </c>
      <c r="B1147" s="194" t="s">
        <v>2059</v>
      </c>
      <c r="C1147" s="194">
        <v>0</v>
      </c>
      <c r="D1147" s="194">
        <v>0</v>
      </c>
      <c r="E1147" s="194"/>
      <c r="F1147" s="194"/>
    </row>
    <row r="1148" ht="15" spans="1:6">
      <c r="A1148" s="252" t="s">
        <v>2060</v>
      </c>
      <c r="B1148" s="194" t="s">
        <v>2061</v>
      </c>
      <c r="C1148" s="194">
        <v>0</v>
      </c>
      <c r="D1148" s="194">
        <v>0</v>
      </c>
      <c r="E1148" s="194"/>
      <c r="F1148" s="194"/>
    </row>
    <row r="1149" ht="15" spans="1:6">
      <c r="A1149" s="252" t="s">
        <v>2062</v>
      </c>
      <c r="B1149" s="194" t="s">
        <v>2063</v>
      </c>
      <c r="C1149" s="194">
        <v>0</v>
      </c>
      <c r="D1149" s="194">
        <v>0</v>
      </c>
      <c r="E1149" s="194"/>
      <c r="F1149" s="194"/>
    </row>
    <row r="1150" ht="15" spans="1:6">
      <c r="A1150" s="252" t="s">
        <v>2064</v>
      </c>
      <c r="B1150" s="194" t="s">
        <v>1570</v>
      </c>
      <c r="C1150" s="194">
        <v>0</v>
      </c>
      <c r="D1150" s="194">
        <v>0</v>
      </c>
      <c r="E1150" s="194"/>
      <c r="F1150" s="194"/>
    </row>
    <row r="1151" ht="15" spans="1:6">
      <c r="A1151" s="252" t="s">
        <v>2065</v>
      </c>
      <c r="B1151" s="194" t="s">
        <v>2066</v>
      </c>
      <c r="C1151" s="194">
        <v>0</v>
      </c>
      <c r="D1151" s="194">
        <v>0</v>
      </c>
      <c r="E1151" s="194"/>
      <c r="F1151" s="194"/>
    </row>
    <row r="1152" ht="15" spans="1:6">
      <c r="A1152" s="252" t="s">
        <v>2067</v>
      </c>
      <c r="B1152" s="194" t="s">
        <v>2068</v>
      </c>
      <c r="C1152" s="194">
        <v>0</v>
      </c>
      <c r="D1152" s="194">
        <v>0</v>
      </c>
      <c r="E1152" s="194"/>
      <c r="F1152" s="194"/>
    </row>
    <row r="1153" ht="15" spans="1:6">
      <c r="A1153" s="252" t="s">
        <v>2069</v>
      </c>
      <c r="B1153" s="194" t="s">
        <v>2070</v>
      </c>
      <c r="C1153" s="194">
        <v>0</v>
      </c>
      <c r="D1153" s="194">
        <v>0</v>
      </c>
      <c r="E1153" s="194"/>
      <c r="F1153" s="194"/>
    </row>
    <row r="1154" ht="15" spans="1:6">
      <c r="A1154" s="252" t="s">
        <v>2071</v>
      </c>
      <c r="B1154" s="194" t="s">
        <v>2072</v>
      </c>
      <c r="C1154" s="194">
        <v>7946</v>
      </c>
      <c r="D1154" s="194">
        <v>7946</v>
      </c>
      <c r="E1154" s="194"/>
      <c r="F1154" s="194"/>
    </row>
    <row r="1155" ht="15" spans="1:6">
      <c r="A1155" s="252" t="s">
        <v>2073</v>
      </c>
      <c r="B1155" s="194" t="s">
        <v>2074</v>
      </c>
      <c r="C1155" s="194">
        <v>7892</v>
      </c>
      <c r="D1155" s="194">
        <v>7892</v>
      </c>
      <c r="E1155" s="194"/>
      <c r="F1155" s="194"/>
    </row>
    <row r="1156" ht="15" spans="1:6">
      <c r="A1156" s="252" t="s">
        <v>2075</v>
      </c>
      <c r="B1156" s="194" t="s">
        <v>69</v>
      </c>
      <c r="C1156" s="194">
        <v>1150</v>
      </c>
      <c r="D1156" s="194">
        <v>1150</v>
      </c>
      <c r="E1156" s="194"/>
      <c r="F1156" s="194"/>
    </row>
    <row r="1157" ht="15" spans="1:6">
      <c r="A1157" s="252" t="s">
        <v>2076</v>
      </c>
      <c r="B1157" s="194" t="s">
        <v>71</v>
      </c>
      <c r="C1157" s="194">
        <v>0</v>
      </c>
      <c r="D1157" s="194">
        <v>0</v>
      </c>
      <c r="E1157" s="194"/>
      <c r="F1157" s="194"/>
    </row>
    <row r="1158" ht="15" spans="1:6">
      <c r="A1158" s="252" t="s">
        <v>2077</v>
      </c>
      <c r="B1158" s="194" t="s">
        <v>73</v>
      </c>
      <c r="C1158" s="194">
        <v>12</v>
      </c>
      <c r="D1158" s="194">
        <v>12</v>
      </c>
      <c r="E1158" s="194"/>
      <c r="F1158" s="194"/>
    </row>
    <row r="1159" ht="15" spans="1:6">
      <c r="A1159" s="252" t="s">
        <v>2078</v>
      </c>
      <c r="B1159" s="194" t="s">
        <v>2079</v>
      </c>
      <c r="C1159" s="194">
        <v>860</v>
      </c>
      <c r="D1159" s="194">
        <v>860</v>
      </c>
      <c r="E1159" s="194"/>
      <c r="F1159" s="194"/>
    </row>
    <row r="1160" ht="15" spans="1:6">
      <c r="A1160" s="252" t="s">
        <v>2080</v>
      </c>
      <c r="B1160" s="194" t="s">
        <v>2081</v>
      </c>
      <c r="C1160" s="194">
        <v>1850</v>
      </c>
      <c r="D1160" s="194">
        <v>1850</v>
      </c>
      <c r="E1160" s="194"/>
      <c r="F1160" s="194"/>
    </row>
    <row r="1161" ht="15" spans="1:6">
      <c r="A1161" s="252" t="s">
        <v>2082</v>
      </c>
      <c r="B1161" s="194" t="s">
        <v>2083</v>
      </c>
      <c r="C1161" s="194">
        <v>420</v>
      </c>
      <c r="D1161" s="194">
        <v>420</v>
      </c>
      <c r="E1161" s="194"/>
      <c r="F1161" s="194"/>
    </row>
    <row r="1162" ht="15" spans="1:6">
      <c r="A1162" s="252" t="s">
        <v>2084</v>
      </c>
      <c r="B1162" s="194" t="s">
        <v>2085</v>
      </c>
      <c r="C1162" s="194">
        <v>270</v>
      </c>
      <c r="D1162" s="194">
        <v>270</v>
      </c>
      <c r="E1162" s="194"/>
      <c r="F1162" s="194"/>
    </row>
    <row r="1163" ht="15" spans="1:6">
      <c r="A1163" s="252" t="s">
        <v>2086</v>
      </c>
      <c r="B1163" s="194" t="s">
        <v>2087</v>
      </c>
      <c r="C1163" s="194">
        <v>680</v>
      </c>
      <c r="D1163" s="194">
        <v>680</v>
      </c>
      <c r="E1163" s="194"/>
      <c r="F1163" s="194"/>
    </row>
    <row r="1164" ht="15" spans="1:6">
      <c r="A1164" s="252" t="s">
        <v>2088</v>
      </c>
      <c r="B1164" s="194" t="s">
        <v>2089</v>
      </c>
      <c r="C1164" s="194">
        <v>2240</v>
      </c>
      <c r="D1164" s="194">
        <v>2240</v>
      </c>
      <c r="E1164" s="194"/>
      <c r="F1164" s="194"/>
    </row>
    <row r="1165" ht="15" spans="1:6">
      <c r="A1165" s="252" t="s">
        <v>2090</v>
      </c>
      <c r="B1165" s="194" t="s">
        <v>2091</v>
      </c>
      <c r="C1165" s="194">
        <v>0</v>
      </c>
      <c r="D1165" s="194">
        <v>0</v>
      </c>
      <c r="E1165" s="194"/>
      <c r="F1165" s="194"/>
    </row>
    <row r="1166" ht="15" spans="1:6">
      <c r="A1166" s="252" t="s">
        <v>2092</v>
      </c>
      <c r="B1166" s="194" t="s">
        <v>2093</v>
      </c>
      <c r="C1166" s="194">
        <v>0</v>
      </c>
      <c r="D1166" s="194">
        <v>0</v>
      </c>
      <c r="E1166" s="194"/>
      <c r="F1166" s="194"/>
    </row>
    <row r="1167" ht="15" spans="1:6">
      <c r="A1167" s="252" t="s">
        <v>2094</v>
      </c>
      <c r="B1167" s="194" t="s">
        <v>2095</v>
      </c>
      <c r="C1167" s="194">
        <v>0</v>
      </c>
      <c r="D1167" s="194">
        <v>0</v>
      </c>
      <c r="E1167" s="194"/>
      <c r="F1167" s="194"/>
    </row>
    <row r="1168" ht="15" spans="1:6">
      <c r="A1168" s="252" t="s">
        <v>2096</v>
      </c>
      <c r="B1168" s="194" t="s">
        <v>2097</v>
      </c>
      <c r="C1168" s="194">
        <v>0</v>
      </c>
      <c r="D1168" s="194">
        <v>0</v>
      </c>
      <c r="E1168" s="194"/>
      <c r="F1168" s="194"/>
    </row>
    <row r="1169" ht="15" spans="1:6">
      <c r="A1169" s="252" t="s">
        <v>2098</v>
      </c>
      <c r="B1169" s="194" t="s">
        <v>2099</v>
      </c>
      <c r="C1169" s="194">
        <v>0</v>
      </c>
      <c r="D1169" s="194">
        <v>0</v>
      </c>
      <c r="E1169" s="194"/>
      <c r="F1169" s="194"/>
    </row>
    <row r="1170" ht="15" spans="1:6">
      <c r="A1170" s="252" t="s">
        <v>2100</v>
      </c>
      <c r="B1170" s="194" t="s">
        <v>2101</v>
      </c>
      <c r="C1170" s="194">
        <v>0</v>
      </c>
      <c r="D1170" s="194">
        <v>0</v>
      </c>
      <c r="E1170" s="194"/>
      <c r="F1170" s="194"/>
    </row>
    <row r="1171" ht="15" spans="1:6">
      <c r="A1171" s="252" t="s">
        <v>2102</v>
      </c>
      <c r="B1171" s="194" t="s">
        <v>2103</v>
      </c>
      <c r="C1171" s="194">
        <v>0</v>
      </c>
      <c r="D1171" s="194">
        <v>0</v>
      </c>
      <c r="E1171" s="194"/>
      <c r="F1171" s="194"/>
    </row>
    <row r="1172" ht="15" spans="1:6">
      <c r="A1172" s="252" t="s">
        <v>2104</v>
      </c>
      <c r="B1172" s="194" t="s">
        <v>2105</v>
      </c>
      <c r="C1172" s="194">
        <v>0</v>
      </c>
      <c r="D1172" s="194">
        <v>0</v>
      </c>
      <c r="E1172" s="194"/>
      <c r="F1172" s="194"/>
    </row>
    <row r="1173" ht="15" spans="1:6">
      <c r="A1173" s="252" t="s">
        <v>2106</v>
      </c>
      <c r="B1173" s="194" t="s">
        <v>2107</v>
      </c>
      <c r="C1173" s="194">
        <v>0</v>
      </c>
      <c r="D1173" s="194">
        <v>0</v>
      </c>
      <c r="E1173" s="194"/>
      <c r="F1173" s="194"/>
    </row>
    <row r="1174" ht="15" spans="1:6">
      <c r="A1174" s="252" t="s">
        <v>2108</v>
      </c>
      <c r="B1174" s="194" t="s">
        <v>2109</v>
      </c>
      <c r="C1174" s="194">
        <v>0</v>
      </c>
      <c r="D1174" s="194">
        <v>0</v>
      </c>
      <c r="E1174" s="194"/>
      <c r="F1174" s="194"/>
    </row>
    <row r="1175" ht="15" spans="1:6">
      <c r="A1175" s="252" t="s">
        <v>2110</v>
      </c>
      <c r="B1175" s="194" t="s">
        <v>2111</v>
      </c>
      <c r="C1175" s="194">
        <v>0</v>
      </c>
      <c r="D1175" s="194">
        <v>0</v>
      </c>
      <c r="E1175" s="194"/>
      <c r="F1175" s="194"/>
    </row>
    <row r="1176" ht="15" spans="1:6">
      <c r="A1176" s="252" t="s">
        <v>2112</v>
      </c>
      <c r="B1176" s="194" t="s">
        <v>2113</v>
      </c>
      <c r="C1176" s="194">
        <v>0</v>
      </c>
      <c r="D1176" s="194">
        <v>0</v>
      </c>
      <c r="E1176" s="194"/>
      <c r="F1176" s="194"/>
    </row>
    <row r="1177" ht="15" spans="1:6">
      <c r="A1177" s="252" t="s">
        <v>2114</v>
      </c>
      <c r="B1177" s="194" t="s">
        <v>2115</v>
      </c>
      <c r="C1177" s="194">
        <v>0</v>
      </c>
      <c r="D1177" s="194">
        <v>0</v>
      </c>
      <c r="E1177" s="194"/>
      <c r="F1177" s="194"/>
    </row>
    <row r="1178" ht="15" spans="1:6">
      <c r="A1178" s="252" t="s">
        <v>2116</v>
      </c>
      <c r="B1178" s="194" t="s">
        <v>2117</v>
      </c>
      <c r="C1178" s="194">
        <v>0</v>
      </c>
      <c r="D1178" s="194">
        <v>0</v>
      </c>
      <c r="E1178" s="194"/>
      <c r="F1178" s="194"/>
    </row>
    <row r="1179" ht="15" spans="1:6">
      <c r="A1179" s="252" t="s">
        <v>2118</v>
      </c>
      <c r="B1179" s="194" t="s">
        <v>2119</v>
      </c>
      <c r="C1179" s="194">
        <v>130</v>
      </c>
      <c r="D1179" s="194">
        <v>130</v>
      </c>
      <c r="E1179" s="194"/>
      <c r="F1179" s="194"/>
    </row>
    <row r="1180" ht="15" spans="1:6">
      <c r="A1180" s="252" t="s">
        <v>2120</v>
      </c>
      <c r="B1180" s="194" t="s">
        <v>87</v>
      </c>
      <c r="C1180" s="194">
        <v>0</v>
      </c>
      <c r="D1180" s="194">
        <v>0</v>
      </c>
      <c r="E1180" s="194"/>
      <c r="F1180" s="194"/>
    </row>
    <row r="1181" ht="15" spans="1:6">
      <c r="A1181" s="252" t="s">
        <v>2121</v>
      </c>
      <c r="B1181" s="194" t="s">
        <v>2122</v>
      </c>
      <c r="C1181" s="194">
        <v>280</v>
      </c>
      <c r="D1181" s="194">
        <v>280</v>
      </c>
      <c r="E1181" s="194"/>
      <c r="F1181" s="194"/>
    </row>
    <row r="1182" ht="15" spans="1:6">
      <c r="A1182" s="252" t="s">
        <v>2123</v>
      </c>
      <c r="B1182" s="194" t="s">
        <v>2124</v>
      </c>
      <c r="C1182" s="194">
        <v>54</v>
      </c>
      <c r="D1182" s="194">
        <v>54</v>
      </c>
      <c r="E1182" s="194"/>
      <c r="F1182" s="194"/>
    </row>
    <row r="1183" ht="15" spans="1:6">
      <c r="A1183" s="252" t="s">
        <v>2125</v>
      </c>
      <c r="B1183" s="194" t="s">
        <v>69</v>
      </c>
      <c r="C1183" s="194">
        <v>13</v>
      </c>
      <c r="D1183" s="194">
        <v>13</v>
      </c>
      <c r="E1183" s="194"/>
      <c r="F1183" s="194"/>
    </row>
    <row r="1184" ht="15" spans="1:6">
      <c r="A1184" s="252" t="s">
        <v>2126</v>
      </c>
      <c r="B1184" s="194" t="s">
        <v>71</v>
      </c>
      <c r="C1184" s="194">
        <v>0</v>
      </c>
      <c r="D1184" s="194">
        <v>0</v>
      </c>
      <c r="E1184" s="194"/>
      <c r="F1184" s="194"/>
    </row>
    <row r="1185" ht="15" spans="1:6">
      <c r="A1185" s="252" t="s">
        <v>2127</v>
      </c>
      <c r="B1185" s="194" t="s">
        <v>73</v>
      </c>
      <c r="C1185" s="194">
        <v>0</v>
      </c>
      <c r="D1185" s="194">
        <v>0</v>
      </c>
      <c r="E1185" s="194"/>
      <c r="F1185" s="194"/>
    </row>
    <row r="1186" ht="15" spans="1:6">
      <c r="A1186" s="252" t="s">
        <v>2128</v>
      </c>
      <c r="B1186" s="194" t="s">
        <v>2129</v>
      </c>
      <c r="C1186" s="194">
        <v>0</v>
      </c>
      <c r="D1186" s="194">
        <v>0</v>
      </c>
      <c r="E1186" s="194"/>
      <c r="F1186" s="194"/>
    </row>
    <row r="1187" ht="15" spans="1:6">
      <c r="A1187" s="252" t="s">
        <v>2130</v>
      </c>
      <c r="B1187" s="194" t="s">
        <v>2131</v>
      </c>
      <c r="C1187" s="194">
        <v>0</v>
      </c>
      <c r="D1187" s="194">
        <v>0</v>
      </c>
      <c r="E1187" s="194"/>
      <c r="F1187" s="194"/>
    </row>
    <row r="1188" ht="15" spans="1:6">
      <c r="A1188" s="252" t="s">
        <v>2132</v>
      </c>
      <c r="B1188" s="194" t="s">
        <v>2133</v>
      </c>
      <c r="C1188" s="194">
        <v>0</v>
      </c>
      <c r="D1188" s="194">
        <v>0</v>
      </c>
      <c r="E1188" s="194"/>
      <c r="F1188" s="194"/>
    </row>
    <row r="1189" ht="15" spans="1:6">
      <c r="A1189" s="252" t="s">
        <v>2134</v>
      </c>
      <c r="B1189" s="194" t="s">
        <v>2135</v>
      </c>
      <c r="C1189" s="194">
        <v>0</v>
      </c>
      <c r="D1189" s="194">
        <v>0</v>
      </c>
      <c r="E1189" s="194"/>
      <c r="F1189" s="194"/>
    </row>
    <row r="1190" ht="15" spans="1:6">
      <c r="A1190" s="252" t="s">
        <v>2136</v>
      </c>
      <c r="B1190" s="194" t="s">
        <v>2137</v>
      </c>
      <c r="C1190" s="194">
        <v>11</v>
      </c>
      <c r="D1190" s="194">
        <v>11</v>
      </c>
      <c r="E1190" s="194"/>
      <c r="F1190" s="194"/>
    </row>
    <row r="1191" ht="15" spans="1:6">
      <c r="A1191" s="252" t="s">
        <v>2138</v>
      </c>
      <c r="B1191" s="194" t="s">
        <v>2139</v>
      </c>
      <c r="C1191" s="194">
        <v>0</v>
      </c>
      <c r="D1191" s="194">
        <v>0</v>
      </c>
      <c r="E1191" s="194"/>
      <c r="F1191" s="194"/>
    </row>
    <row r="1192" ht="15" spans="1:6">
      <c r="A1192" s="252" t="s">
        <v>2140</v>
      </c>
      <c r="B1192" s="194" t="s">
        <v>2141</v>
      </c>
      <c r="C1192" s="194">
        <v>30</v>
      </c>
      <c r="D1192" s="194">
        <v>30</v>
      </c>
      <c r="E1192" s="194"/>
      <c r="F1192" s="194"/>
    </row>
    <row r="1193" ht="15" spans="1:6">
      <c r="A1193" s="252" t="s">
        <v>2142</v>
      </c>
      <c r="B1193" s="194" t="s">
        <v>2143</v>
      </c>
      <c r="C1193" s="194">
        <v>0</v>
      </c>
      <c r="D1193" s="194">
        <v>0</v>
      </c>
      <c r="E1193" s="194"/>
      <c r="F1193" s="194"/>
    </row>
    <row r="1194" ht="15" spans="1:6">
      <c r="A1194" s="252" t="s">
        <v>2144</v>
      </c>
      <c r="B1194" s="194" t="s">
        <v>2145</v>
      </c>
      <c r="C1194" s="194">
        <v>0</v>
      </c>
      <c r="D1194" s="194">
        <v>0</v>
      </c>
      <c r="E1194" s="194"/>
      <c r="F1194" s="194"/>
    </row>
    <row r="1195" ht="15" spans="1:6">
      <c r="A1195" s="252" t="s">
        <v>2146</v>
      </c>
      <c r="B1195" s="194" t="s">
        <v>2147</v>
      </c>
      <c r="C1195" s="194">
        <v>0</v>
      </c>
      <c r="D1195" s="194">
        <v>0</v>
      </c>
      <c r="E1195" s="194"/>
      <c r="F1195" s="194"/>
    </row>
    <row r="1196" ht="15" spans="1:6">
      <c r="A1196" s="252" t="s">
        <v>2148</v>
      </c>
      <c r="B1196" s="194" t="s">
        <v>2149</v>
      </c>
      <c r="C1196" s="194">
        <v>0</v>
      </c>
      <c r="D1196" s="194">
        <v>0</v>
      </c>
      <c r="E1196" s="194"/>
      <c r="F1196" s="194"/>
    </row>
    <row r="1197" ht="15" spans="1:6">
      <c r="A1197" s="252" t="s">
        <v>2150</v>
      </c>
      <c r="B1197" s="194" t="s">
        <v>2151</v>
      </c>
      <c r="C1197" s="194">
        <v>0</v>
      </c>
      <c r="D1197" s="194">
        <v>0</v>
      </c>
      <c r="E1197" s="194"/>
      <c r="F1197" s="194"/>
    </row>
    <row r="1198" ht="15" spans="1:6">
      <c r="A1198" s="252" t="s">
        <v>2152</v>
      </c>
      <c r="B1198" s="194" t="s">
        <v>2153</v>
      </c>
      <c r="C1198" s="194">
        <v>0</v>
      </c>
      <c r="D1198" s="194">
        <v>0</v>
      </c>
      <c r="E1198" s="194"/>
      <c r="F1198" s="194"/>
    </row>
    <row r="1199" ht="15" spans="1:6">
      <c r="A1199" s="252" t="s">
        <v>2154</v>
      </c>
      <c r="B1199" s="194" t="s">
        <v>2155</v>
      </c>
      <c r="C1199" s="194">
        <v>20124</v>
      </c>
      <c r="D1199" s="194">
        <v>20124</v>
      </c>
      <c r="E1199" s="194"/>
      <c r="F1199" s="194"/>
    </row>
    <row r="1200" ht="15" spans="1:6">
      <c r="A1200" s="252" t="s">
        <v>2156</v>
      </c>
      <c r="B1200" s="194" t="s">
        <v>2157</v>
      </c>
      <c r="C1200" s="194">
        <v>4114</v>
      </c>
      <c r="D1200" s="194">
        <v>4114</v>
      </c>
      <c r="E1200" s="194"/>
      <c r="F1200" s="194"/>
    </row>
    <row r="1201" ht="15" spans="1:6">
      <c r="A1201" s="252" t="s">
        <v>2158</v>
      </c>
      <c r="B1201" s="194" t="s">
        <v>2159</v>
      </c>
      <c r="C1201" s="194">
        <v>0</v>
      </c>
      <c r="D1201" s="194">
        <v>0</v>
      </c>
      <c r="E1201" s="194"/>
      <c r="F1201" s="194"/>
    </row>
    <row r="1202" ht="15" spans="1:6">
      <c r="A1202" s="252" t="s">
        <v>2160</v>
      </c>
      <c r="B1202" s="194" t="s">
        <v>2161</v>
      </c>
      <c r="C1202" s="194">
        <v>105</v>
      </c>
      <c r="D1202" s="194">
        <v>105</v>
      </c>
      <c r="E1202" s="194"/>
      <c r="F1202" s="194"/>
    </row>
    <row r="1203" ht="15" spans="1:6">
      <c r="A1203" s="252" t="s">
        <v>2162</v>
      </c>
      <c r="B1203" s="194" t="s">
        <v>2163</v>
      </c>
      <c r="C1203" s="194">
        <v>0</v>
      </c>
      <c r="D1203" s="194">
        <v>0</v>
      </c>
      <c r="E1203" s="194"/>
      <c r="F1203" s="194"/>
    </row>
    <row r="1204" ht="15" spans="1:6">
      <c r="A1204" s="252" t="s">
        <v>2164</v>
      </c>
      <c r="B1204" s="194" t="s">
        <v>2165</v>
      </c>
      <c r="C1204" s="194">
        <v>260</v>
      </c>
      <c r="D1204" s="194">
        <v>260</v>
      </c>
      <c r="E1204" s="194"/>
      <c r="F1204" s="194"/>
    </row>
    <row r="1205" ht="15" spans="1:6">
      <c r="A1205" s="252" t="s">
        <v>2166</v>
      </c>
      <c r="B1205" s="194" t="s">
        <v>2167</v>
      </c>
      <c r="C1205" s="194">
        <v>2980</v>
      </c>
      <c r="D1205" s="194">
        <v>2980</v>
      </c>
      <c r="E1205" s="194"/>
      <c r="F1205" s="194"/>
    </row>
    <row r="1206" ht="15" spans="1:6">
      <c r="A1206" s="252" t="s">
        <v>2168</v>
      </c>
      <c r="B1206" s="194" t="s">
        <v>2169</v>
      </c>
      <c r="C1206" s="194">
        <v>589</v>
      </c>
      <c r="D1206" s="194">
        <v>589</v>
      </c>
      <c r="E1206" s="194"/>
      <c r="F1206" s="194"/>
    </row>
    <row r="1207" ht="15" spans="1:6">
      <c r="A1207" s="252" t="s">
        <v>2170</v>
      </c>
      <c r="B1207" s="194" t="s">
        <v>2171</v>
      </c>
      <c r="C1207" s="194">
        <v>0</v>
      </c>
      <c r="D1207" s="194">
        <v>0</v>
      </c>
      <c r="E1207" s="194"/>
      <c r="F1207" s="194"/>
    </row>
    <row r="1208" ht="15" spans="1:6">
      <c r="A1208" s="252" t="s">
        <v>2172</v>
      </c>
      <c r="B1208" s="194" t="s">
        <v>2173</v>
      </c>
      <c r="C1208" s="194">
        <v>0</v>
      </c>
      <c r="D1208" s="194">
        <v>0</v>
      </c>
      <c r="E1208" s="194"/>
      <c r="F1208" s="194"/>
    </row>
    <row r="1209" ht="15" spans="1:6">
      <c r="A1209" s="252" t="s">
        <v>2174</v>
      </c>
      <c r="B1209" s="194" t="s">
        <v>2175</v>
      </c>
      <c r="C1209" s="194">
        <v>180</v>
      </c>
      <c r="D1209" s="194">
        <v>180</v>
      </c>
      <c r="E1209" s="194"/>
      <c r="F1209" s="194"/>
    </row>
    <row r="1210" ht="15" spans="1:6">
      <c r="A1210" s="252" t="s">
        <v>2176</v>
      </c>
      <c r="B1210" s="194" t="s">
        <v>2177</v>
      </c>
      <c r="C1210" s="194">
        <v>13350</v>
      </c>
      <c r="D1210" s="194">
        <v>13350</v>
      </c>
      <c r="E1210" s="194"/>
      <c r="F1210" s="194"/>
    </row>
    <row r="1211" ht="15" spans="1:6">
      <c r="A1211" s="252" t="s">
        <v>2178</v>
      </c>
      <c r="B1211" s="194" t="s">
        <v>2179</v>
      </c>
      <c r="C1211" s="194">
        <v>13200</v>
      </c>
      <c r="D1211" s="194">
        <v>13200</v>
      </c>
      <c r="E1211" s="194"/>
      <c r="F1211" s="194"/>
    </row>
    <row r="1212" ht="15" spans="1:6">
      <c r="A1212" s="252" t="s">
        <v>2180</v>
      </c>
      <c r="B1212" s="194" t="s">
        <v>2181</v>
      </c>
      <c r="C1212" s="194">
        <v>0</v>
      </c>
      <c r="D1212" s="194">
        <v>0</v>
      </c>
      <c r="E1212" s="194"/>
      <c r="F1212" s="194"/>
    </row>
    <row r="1213" ht="15" spans="1:6">
      <c r="A1213" s="252" t="s">
        <v>2182</v>
      </c>
      <c r="B1213" s="194" t="s">
        <v>2183</v>
      </c>
      <c r="C1213" s="194">
        <v>150</v>
      </c>
      <c r="D1213" s="194">
        <v>150</v>
      </c>
      <c r="E1213" s="194"/>
      <c r="F1213" s="194"/>
    </row>
    <row r="1214" ht="15" spans="1:6">
      <c r="A1214" s="252" t="s">
        <v>2184</v>
      </c>
      <c r="B1214" s="194" t="s">
        <v>2185</v>
      </c>
      <c r="C1214" s="194">
        <v>2660</v>
      </c>
      <c r="D1214" s="194">
        <v>2660</v>
      </c>
      <c r="E1214" s="194"/>
      <c r="F1214" s="194"/>
    </row>
    <row r="1215" ht="15" spans="1:6">
      <c r="A1215" s="252" t="s">
        <v>2186</v>
      </c>
      <c r="B1215" s="194" t="s">
        <v>2187</v>
      </c>
      <c r="C1215" s="194">
        <v>170</v>
      </c>
      <c r="D1215" s="194">
        <v>170</v>
      </c>
      <c r="E1215" s="194"/>
      <c r="F1215" s="194"/>
    </row>
    <row r="1216" ht="15" spans="1:6">
      <c r="A1216" s="252" t="s">
        <v>2188</v>
      </c>
      <c r="B1216" s="194" t="s">
        <v>2189</v>
      </c>
      <c r="C1216" s="194">
        <v>0</v>
      </c>
      <c r="D1216" s="194">
        <v>0</v>
      </c>
      <c r="E1216" s="194"/>
      <c r="F1216" s="194"/>
    </row>
    <row r="1217" ht="15" spans="1:6">
      <c r="A1217" s="252" t="s">
        <v>2190</v>
      </c>
      <c r="B1217" s="194" t="s">
        <v>2191</v>
      </c>
      <c r="C1217" s="194">
        <v>2490</v>
      </c>
      <c r="D1217" s="194">
        <v>2490</v>
      </c>
      <c r="E1217" s="194"/>
      <c r="F1217" s="194"/>
    </row>
    <row r="1218" ht="15" spans="1:6">
      <c r="A1218" s="252" t="s">
        <v>2192</v>
      </c>
      <c r="B1218" s="194" t="s">
        <v>2193</v>
      </c>
      <c r="C1218" s="194">
        <v>4851</v>
      </c>
      <c r="D1218" s="194">
        <v>4851</v>
      </c>
      <c r="E1218" s="194"/>
      <c r="F1218" s="194"/>
    </row>
    <row r="1219" ht="15" spans="1:6">
      <c r="A1219" s="252" t="s">
        <v>2194</v>
      </c>
      <c r="B1219" s="194" t="s">
        <v>2195</v>
      </c>
      <c r="C1219" s="194">
        <v>4011</v>
      </c>
      <c r="D1219" s="194">
        <v>4011</v>
      </c>
      <c r="E1219" s="194"/>
      <c r="F1219" s="194"/>
    </row>
    <row r="1220" ht="15" spans="1:6">
      <c r="A1220" s="252" t="s">
        <v>2196</v>
      </c>
      <c r="B1220" s="194" t="s">
        <v>69</v>
      </c>
      <c r="C1220" s="194">
        <v>250</v>
      </c>
      <c r="D1220" s="194">
        <v>250</v>
      </c>
      <c r="E1220" s="194"/>
      <c r="F1220" s="194"/>
    </row>
    <row r="1221" ht="15" spans="1:6">
      <c r="A1221" s="252" t="s">
        <v>2197</v>
      </c>
      <c r="B1221" s="194" t="s">
        <v>71</v>
      </c>
      <c r="C1221" s="194">
        <v>0</v>
      </c>
      <c r="D1221" s="194">
        <v>0</v>
      </c>
      <c r="E1221" s="194"/>
      <c r="F1221" s="194"/>
    </row>
    <row r="1222" ht="15" spans="1:6">
      <c r="A1222" s="252" t="s">
        <v>2198</v>
      </c>
      <c r="B1222" s="194" t="s">
        <v>73</v>
      </c>
      <c r="C1222" s="194">
        <v>0</v>
      </c>
      <c r="D1222" s="194">
        <v>0</v>
      </c>
      <c r="E1222" s="194"/>
      <c r="F1222" s="194"/>
    </row>
    <row r="1223" ht="15" spans="1:6">
      <c r="A1223" s="252" t="s">
        <v>2199</v>
      </c>
      <c r="B1223" s="194" t="s">
        <v>2200</v>
      </c>
      <c r="C1223" s="194">
        <v>0</v>
      </c>
      <c r="D1223" s="194">
        <v>0</v>
      </c>
      <c r="E1223" s="194"/>
      <c r="F1223" s="194"/>
    </row>
    <row r="1224" ht="15" spans="1:6">
      <c r="A1224" s="252" t="s">
        <v>2201</v>
      </c>
      <c r="B1224" s="194" t="s">
        <v>2202</v>
      </c>
      <c r="C1224" s="194">
        <v>0</v>
      </c>
      <c r="D1224" s="194">
        <v>0</v>
      </c>
      <c r="E1224" s="194"/>
      <c r="F1224" s="194"/>
    </row>
    <row r="1225" ht="15" spans="1:6">
      <c r="A1225" s="252" t="s">
        <v>2203</v>
      </c>
      <c r="B1225" s="194" t="s">
        <v>2204</v>
      </c>
      <c r="C1225" s="194">
        <v>25</v>
      </c>
      <c r="D1225" s="194">
        <v>25</v>
      </c>
      <c r="E1225" s="194"/>
      <c r="F1225" s="194"/>
    </row>
    <row r="1226" ht="15" spans="1:6">
      <c r="A1226" s="252" t="s">
        <v>2205</v>
      </c>
      <c r="B1226" s="194" t="s">
        <v>2206</v>
      </c>
      <c r="C1226" s="194">
        <v>0</v>
      </c>
      <c r="D1226" s="194">
        <v>0</v>
      </c>
      <c r="E1226" s="194"/>
      <c r="F1226" s="194"/>
    </row>
    <row r="1227" ht="15" spans="1:6">
      <c r="A1227" s="252" t="s">
        <v>2207</v>
      </c>
      <c r="B1227" s="194" t="s">
        <v>2208</v>
      </c>
      <c r="C1227" s="194">
        <v>0</v>
      </c>
      <c r="D1227" s="194">
        <v>0</v>
      </c>
      <c r="E1227" s="194"/>
      <c r="F1227" s="194"/>
    </row>
    <row r="1228" ht="15" spans="1:6">
      <c r="A1228" s="252" t="s">
        <v>2209</v>
      </c>
      <c r="B1228" s="194" t="s">
        <v>2210</v>
      </c>
      <c r="C1228" s="194">
        <v>0</v>
      </c>
      <c r="D1228" s="194">
        <v>0</v>
      </c>
      <c r="E1228" s="194"/>
      <c r="F1228" s="194"/>
    </row>
    <row r="1229" ht="15" spans="1:6">
      <c r="A1229" s="252" t="s">
        <v>2211</v>
      </c>
      <c r="B1229" s="194" t="s">
        <v>2212</v>
      </c>
      <c r="C1229" s="194">
        <v>0</v>
      </c>
      <c r="D1229" s="194">
        <v>0</v>
      </c>
      <c r="E1229" s="194"/>
      <c r="F1229" s="194"/>
    </row>
    <row r="1230" ht="15" spans="1:6">
      <c r="A1230" s="252" t="s">
        <v>2213</v>
      </c>
      <c r="B1230" s="194" t="s">
        <v>2214</v>
      </c>
      <c r="C1230" s="194">
        <v>420</v>
      </c>
      <c r="D1230" s="194">
        <v>420</v>
      </c>
      <c r="E1230" s="194"/>
      <c r="F1230" s="194"/>
    </row>
    <row r="1231" ht="15" spans="1:6">
      <c r="A1231" s="252" t="s">
        <v>2215</v>
      </c>
      <c r="B1231" s="194" t="s">
        <v>2216</v>
      </c>
      <c r="C1231" s="194">
        <v>0</v>
      </c>
      <c r="D1231" s="194">
        <v>0</v>
      </c>
      <c r="E1231" s="194"/>
      <c r="F1231" s="194"/>
    </row>
    <row r="1232" ht="15" spans="1:6">
      <c r="A1232" s="252" t="s">
        <v>2217</v>
      </c>
      <c r="B1232" s="194" t="s">
        <v>2218</v>
      </c>
      <c r="C1232" s="194">
        <v>0</v>
      </c>
      <c r="D1232" s="194">
        <v>0</v>
      </c>
      <c r="E1232" s="194"/>
      <c r="F1232" s="194"/>
    </row>
    <row r="1233" ht="15" spans="1:6">
      <c r="A1233" s="252" t="s">
        <v>2219</v>
      </c>
      <c r="B1233" s="194" t="s">
        <v>2220</v>
      </c>
      <c r="C1233" s="194">
        <v>16</v>
      </c>
      <c r="D1233" s="194">
        <v>16</v>
      </c>
      <c r="E1233" s="194"/>
      <c r="F1233" s="194"/>
    </row>
    <row r="1234" ht="15" spans="1:6">
      <c r="A1234" s="252" t="s">
        <v>2221</v>
      </c>
      <c r="B1234" s="194" t="s">
        <v>2222</v>
      </c>
      <c r="C1234" s="194">
        <v>0</v>
      </c>
      <c r="D1234" s="194">
        <v>0</v>
      </c>
      <c r="E1234" s="194"/>
      <c r="F1234" s="194"/>
    </row>
    <row r="1235" ht="15" spans="1:6">
      <c r="A1235" s="252" t="s">
        <v>2223</v>
      </c>
      <c r="B1235" s="194" t="s">
        <v>87</v>
      </c>
      <c r="C1235" s="194">
        <v>0</v>
      </c>
      <c r="D1235" s="194">
        <v>0</v>
      </c>
      <c r="E1235" s="194"/>
      <c r="F1235" s="194"/>
    </row>
    <row r="1236" ht="15" spans="1:6">
      <c r="A1236" s="252" t="s">
        <v>2224</v>
      </c>
      <c r="B1236" s="194" t="s">
        <v>2225</v>
      </c>
      <c r="C1236" s="194">
        <v>3300</v>
      </c>
      <c r="D1236" s="194">
        <v>3300</v>
      </c>
      <c r="E1236" s="194"/>
      <c r="F1236" s="194"/>
    </row>
    <row r="1237" ht="15" spans="1:6">
      <c r="A1237" s="252" t="s">
        <v>2226</v>
      </c>
      <c r="B1237" s="194" t="s">
        <v>2227</v>
      </c>
      <c r="C1237" s="194">
        <v>0</v>
      </c>
      <c r="D1237" s="194">
        <v>0</v>
      </c>
      <c r="E1237" s="194"/>
      <c r="F1237" s="194"/>
    </row>
    <row r="1238" ht="15" spans="1:6">
      <c r="A1238" s="252" t="s">
        <v>2228</v>
      </c>
      <c r="B1238" s="194" t="s">
        <v>2229</v>
      </c>
      <c r="C1238" s="194">
        <v>0</v>
      </c>
      <c r="D1238" s="194">
        <v>0</v>
      </c>
      <c r="E1238" s="194"/>
      <c r="F1238" s="194"/>
    </row>
    <row r="1239" ht="15" spans="1:6">
      <c r="A1239" s="252" t="s">
        <v>2230</v>
      </c>
      <c r="B1239" s="194" t="s">
        <v>2231</v>
      </c>
      <c r="C1239" s="194">
        <v>0</v>
      </c>
      <c r="D1239" s="194">
        <v>0</v>
      </c>
      <c r="E1239" s="194"/>
      <c r="F1239" s="194"/>
    </row>
    <row r="1240" ht="15" spans="1:6">
      <c r="A1240" s="252" t="s">
        <v>2232</v>
      </c>
      <c r="B1240" s="194" t="s">
        <v>2233</v>
      </c>
      <c r="C1240" s="194">
        <v>0</v>
      </c>
      <c r="D1240" s="194">
        <v>0</v>
      </c>
      <c r="E1240" s="194"/>
      <c r="F1240" s="194"/>
    </row>
    <row r="1241" ht="15" spans="1:6">
      <c r="A1241" s="252" t="s">
        <v>2234</v>
      </c>
      <c r="B1241" s="194" t="s">
        <v>2235</v>
      </c>
      <c r="C1241" s="194">
        <v>0</v>
      </c>
      <c r="D1241" s="194">
        <v>0</v>
      </c>
      <c r="E1241" s="194"/>
      <c r="F1241" s="194"/>
    </row>
    <row r="1242" ht="15" spans="1:6">
      <c r="A1242" s="252" t="s">
        <v>2236</v>
      </c>
      <c r="B1242" s="194" t="s">
        <v>2237</v>
      </c>
      <c r="C1242" s="194">
        <v>0</v>
      </c>
      <c r="D1242" s="194">
        <v>0</v>
      </c>
      <c r="E1242" s="194"/>
      <c r="F1242" s="194"/>
    </row>
    <row r="1243" ht="15" spans="1:6">
      <c r="A1243" s="252" t="s">
        <v>2238</v>
      </c>
      <c r="B1243" s="194" t="s">
        <v>2239</v>
      </c>
      <c r="C1243" s="194">
        <v>0</v>
      </c>
      <c r="D1243" s="194">
        <v>0</v>
      </c>
      <c r="E1243" s="194"/>
      <c r="F1243" s="194"/>
    </row>
    <row r="1244" ht="15" spans="1:6">
      <c r="A1244" s="252" t="s">
        <v>2240</v>
      </c>
      <c r="B1244" s="194" t="s">
        <v>2241</v>
      </c>
      <c r="C1244" s="194">
        <v>800</v>
      </c>
      <c r="D1244" s="194">
        <v>800</v>
      </c>
      <c r="E1244" s="194"/>
      <c r="F1244" s="194"/>
    </row>
    <row r="1245" ht="15" spans="1:6">
      <c r="A1245" s="252" t="s">
        <v>2242</v>
      </c>
      <c r="B1245" s="194" t="s">
        <v>2243</v>
      </c>
      <c r="C1245" s="194">
        <v>0</v>
      </c>
      <c r="D1245" s="194">
        <v>0</v>
      </c>
      <c r="E1245" s="194"/>
      <c r="F1245" s="194"/>
    </row>
    <row r="1246" ht="15" spans="1:6">
      <c r="A1246" s="252" t="s">
        <v>2244</v>
      </c>
      <c r="B1246" s="194" t="s">
        <v>2245</v>
      </c>
      <c r="C1246" s="194">
        <v>0</v>
      </c>
      <c r="D1246" s="194">
        <v>0</v>
      </c>
      <c r="E1246" s="194"/>
      <c r="F1246" s="194"/>
    </row>
    <row r="1247" ht="15" spans="1:6">
      <c r="A1247" s="252" t="s">
        <v>2246</v>
      </c>
      <c r="B1247" s="194" t="s">
        <v>2247</v>
      </c>
      <c r="C1247" s="194">
        <v>0</v>
      </c>
      <c r="D1247" s="194">
        <v>0</v>
      </c>
      <c r="E1247" s="194"/>
      <c r="F1247" s="194"/>
    </row>
    <row r="1248" ht="15" spans="1:6">
      <c r="A1248" s="252" t="s">
        <v>2248</v>
      </c>
      <c r="B1248" s="194" t="s">
        <v>2249</v>
      </c>
      <c r="C1248" s="194">
        <v>0</v>
      </c>
      <c r="D1248" s="194">
        <v>0</v>
      </c>
      <c r="E1248" s="194"/>
      <c r="F1248" s="194"/>
    </row>
    <row r="1249" ht="15" spans="1:6">
      <c r="A1249" s="252" t="s">
        <v>2250</v>
      </c>
      <c r="B1249" s="194" t="s">
        <v>2251</v>
      </c>
      <c r="C1249" s="194">
        <v>800</v>
      </c>
      <c r="D1249" s="194">
        <v>800</v>
      </c>
      <c r="E1249" s="194"/>
      <c r="F1249" s="194"/>
    </row>
    <row r="1250" ht="15" spans="1:6">
      <c r="A1250" s="252" t="s">
        <v>2252</v>
      </c>
      <c r="B1250" s="194" t="s">
        <v>2253</v>
      </c>
      <c r="C1250" s="194">
        <v>40</v>
      </c>
      <c r="D1250" s="194">
        <v>40</v>
      </c>
      <c r="E1250" s="194"/>
      <c r="F1250" s="194"/>
    </row>
    <row r="1251" ht="15" spans="1:6">
      <c r="A1251" s="252" t="s">
        <v>2254</v>
      </c>
      <c r="B1251" s="194" t="s">
        <v>2255</v>
      </c>
      <c r="C1251" s="194">
        <v>0</v>
      </c>
      <c r="D1251" s="194">
        <v>0</v>
      </c>
      <c r="E1251" s="194"/>
      <c r="F1251" s="194"/>
    </row>
    <row r="1252" ht="15" spans="1:6">
      <c r="A1252" s="252" t="s">
        <v>2256</v>
      </c>
      <c r="B1252" s="194" t="s">
        <v>2257</v>
      </c>
      <c r="C1252" s="194">
        <v>0</v>
      </c>
      <c r="D1252" s="194">
        <v>0</v>
      </c>
      <c r="E1252" s="194"/>
      <c r="F1252" s="194"/>
    </row>
    <row r="1253" ht="15" spans="1:6">
      <c r="A1253" s="252" t="s">
        <v>2258</v>
      </c>
      <c r="B1253" s="194" t="s">
        <v>2259</v>
      </c>
      <c r="C1253" s="194">
        <v>0</v>
      </c>
      <c r="D1253" s="194">
        <v>0</v>
      </c>
      <c r="E1253" s="194"/>
      <c r="F1253" s="194"/>
    </row>
    <row r="1254" ht="15" spans="1:6">
      <c r="A1254" s="252" t="s">
        <v>2260</v>
      </c>
      <c r="B1254" s="194" t="s">
        <v>2261</v>
      </c>
      <c r="C1254" s="194">
        <v>0</v>
      </c>
      <c r="D1254" s="194">
        <v>0</v>
      </c>
      <c r="E1254" s="194"/>
      <c r="F1254" s="194"/>
    </row>
    <row r="1255" ht="15" spans="1:6">
      <c r="A1255" s="252" t="s">
        <v>2262</v>
      </c>
      <c r="B1255" s="194" t="s">
        <v>2263</v>
      </c>
      <c r="C1255" s="194">
        <v>0</v>
      </c>
      <c r="D1255" s="194">
        <v>0</v>
      </c>
      <c r="E1255" s="194"/>
      <c r="F1255" s="194"/>
    </row>
    <row r="1256" ht="15" spans="1:6">
      <c r="A1256" s="252" t="s">
        <v>2264</v>
      </c>
      <c r="B1256" s="194" t="s">
        <v>2265</v>
      </c>
      <c r="C1256" s="194">
        <v>0</v>
      </c>
      <c r="D1256" s="194">
        <v>0</v>
      </c>
      <c r="E1256" s="194"/>
      <c r="F1256" s="194"/>
    </row>
    <row r="1257" ht="15" spans="1:6">
      <c r="A1257" s="252" t="s">
        <v>2266</v>
      </c>
      <c r="B1257" s="194" t="s">
        <v>2267</v>
      </c>
      <c r="C1257" s="194">
        <v>0</v>
      </c>
      <c r="D1257" s="194">
        <v>0</v>
      </c>
      <c r="E1257" s="194"/>
      <c r="F1257" s="194"/>
    </row>
    <row r="1258" ht="15" spans="1:6">
      <c r="A1258" s="252" t="s">
        <v>2268</v>
      </c>
      <c r="B1258" s="194" t="s">
        <v>2269</v>
      </c>
      <c r="C1258" s="194">
        <v>0</v>
      </c>
      <c r="D1258" s="194">
        <v>0</v>
      </c>
      <c r="E1258" s="194"/>
      <c r="F1258" s="194"/>
    </row>
    <row r="1259" ht="15" spans="1:6">
      <c r="A1259" s="252" t="s">
        <v>2270</v>
      </c>
      <c r="B1259" s="194" t="s">
        <v>2271</v>
      </c>
      <c r="C1259" s="194">
        <v>0</v>
      </c>
      <c r="D1259" s="194">
        <v>0</v>
      </c>
      <c r="E1259" s="194"/>
      <c r="F1259" s="194"/>
    </row>
    <row r="1260" ht="15" spans="1:6">
      <c r="A1260" s="252" t="s">
        <v>2272</v>
      </c>
      <c r="B1260" s="194" t="s">
        <v>2273</v>
      </c>
      <c r="C1260" s="194">
        <v>0</v>
      </c>
      <c r="D1260" s="194">
        <v>0</v>
      </c>
      <c r="E1260" s="194"/>
      <c r="F1260" s="194"/>
    </row>
    <row r="1261" ht="15" spans="1:6">
      <c r="A1261" s="252" t="s">
        <v>2274</v>
      </c>
      <c r="B1261" s="194" t="s">
        <v>2275</v>
      </c>
      <c r="C1261" s="194">
        <v>40</v>
      </c>
      <c r="D1261" s="194">
        <v>40</v>
      </c>
      <c r="E1261" s="194"/>
      <c r="F1261" s="194"/>
    </row>
    <row r="1262" ht="15" spans="1:6">
      <c r="A1262" s="252" t="s">
        <v>2276</v>
      </c>
      <c r="B1262" s="194" t="s">
        <v>2277</v>
      </c>
      <c r="C1262" s="194">
        <v>0</v>
      </c>
      <c r="D1262" s="194">
        <v>0</v>
      </c>
      <c r="E1262" s="194"/>
      <c r="F1262" s="194"/>
    </row>
    <row r="1263" ht="15" spans="1:6">
      <c r="A1263" s="252" t="s">
        <v>2278</v>
      </c>
      <c r="B1263" s="194" t="s">
        <v>2279</v>
      </c>
      <c r="C1263" s="194">
        <v>4120</v>
      </c>
      <c r="D1263" s="194">
        <v>4120</v>
      </c>
      <c r="E1263" s="194"/>
      <c r="F1263" s="194"/>
    </row>
    <row r="1264" ht="15" spans="1:6">
      <c r="A1264" s="252" t="s">
        <v>2280</v>
      </c>
      <c r="B1264" s="194" t="s">
        <v>2281</v>
      </c>
      <c r="C1264" s="194">
        <v>1484</v>
      </c>
      <c r="D1264" s="194">
        <v>1484</v>
      </c>
      <c r="E1264" s="194"/>
      <c r="F1264" s="194"/>
    </row>
    <row r="1265" ht="15" spans="1:6">
      <c r="A1265" s="252" t="s">
        <v>2282</v>
      </c>
      <c r="B1265" s="194" t="s">
        <v>69</v>
      </c>
      <c r="C1265" s="194">
        <v>620</v>
      </c>
      <c r="D1265" s="194">
        <v>620</v>
      </c>
      <c r="E1265" s="194"/>
      <c r="F1265" s="194"/>
    </row>
    <row r="1266" ht="15" spans="1:6">
      <c r="A1266" s="252" t="s">
        <v>2283</v>
      </c>
      <c r="B1266" s="194" t="s">
        <v>71</v>
      </c>
      <c r="C1266" s="194">
        <v>12</v>
      </c>
      <c r="D1266" s="194">
        <v>12</v>
      </c>
      <c r="E1266" s="194"/>
      <c r="F1266" s="194"/>
    </row>
    <row r="1267" ht="15" spans="1:6">
      <c r="A1267" s="252" t="s">
        <v>2284</v>
      </c>
      <c r="B1267" s="194" t="s">
        <v>73</v>
      </c>
      <c r="C1267" s="194">
        <v>0</v>
      </c>
      <c r="D1267" s="194">
        <v>0</v>
      </c>
      <c r="E1267" s="194"/>
      <c r="F1267" s="194"/>
    </row>
    <row r="1268" ht="15" spans="1:6">
      <c r="A1268" s="252" t="s">
        <v>2285</v>
      </c>
      <c r="B1268" s="194" t="s">
        <v>2286</v>
      </c>
      <c r="C1268" s="194">
        <v>260</v>
      </c>
      <c r="D1268" s="194">
        <v>260</v>
      </c>
      <c r="E1268" s="194"/>
      <c r="F1268" s="194"/>
    </row>
    <row r="1269" ht="15" spans="1:6">
      <c r="A1269" s="252" t="s">
        <v>2287</v>
      </c>
      <c r="B1269" s="194" t="s">
        <v>2288</v>
      </c>
      <c r="C1269" s="194">
        <v>0</v>
      </c>
      <c r="D1269" s="194">
        <v>0</v>
      </c>
      <c r="E1269" s="194"/>
      <c r="F1269" s="194"/>
    </row>
    <row r="1270" ht="15" spans="1:6">
      <c r="A1270" s="252" t="s">
        <v>2289</v>
      </c>
      <c r="B1270" s="194" t="s">
        <v>2290</v>
      </c>
      <c r="C1270" s="194">
        <v>2</v>
      </c>
      <c r="D1270" s="194">
        <v>2</v>
      </c>
      <c r="E1270" s="194"/>
      <c r="F1270" s="194"/>
    </row>
    <row r="1271" ht="15" spans="1:6">
      <c r="A1271" s="252" t="s">
        <v>2291</v>
      </c>
      <c r="B1271" s="194" t="s">
        <v>2292</v>
      </c>
      <c r="C1271" s="194">
        <v>265</v>
      </c>
      <c r="D1271" s="194">
        <v>265</v>
      </c>
      <c r="E1271" s="194"/>
      <c r="F1271" s="194"/>
    </row>
    <row r="1272" ht="15" spans="1:6">
      <c r="A1272" s="252" t="s">
        <v>2293</v>
      </c>
      <c r="B1272" s="194" t="s">
        <v>2294</v>
      </c>
      <c r="C1272" s="194">
        <v>150</v>
      </c>
      <c r="D1272" s="194">
        <v>150</v>
      </c>
      <c r="E1272" s="194"/>
      <c r="F1272" s="194"/>
    </row>
    <row r="1273" ht="15" spans="1:6">
      <c r="A1273" s="252" t="s">
        <v>2295</v>
      </c>
      <c r="B1273" s="194" t="s">
        <v>87</v>
      </c>
      <c r="C1273" s="194">
        <v>0</v>
      </c>
      <c r="D1273" s="194">
        <v>0</v>
      </c>
      <c r="E1273" s="194"/>
      <c r="F1273" s="194"/>
    </row>
    <row r="1274" ht="15" spans="1:6">
      <c r="A1274" s="252" t="s">
        <v>2296</v>
      </c>
      <c r="B1274" s="194" t="s">
        <v>2297</v>
      </c>
      <c r="C1274" s="194">
        <v>175</v>
      </c>
      <c r="D1274" s="194">
        <v>175</v>
      </c>
      <c r="E1274" s="194"/>
      <c r="F1274" s="194"/>
    </row>
    <row r="1275" ht="15" spans="1:6">
      <c r="A1275" s="252" t="s">
        <v>2298</v>
      </c>
      <c r="B1275" s="194" t="s">
        <v>2299</v>
      </c>
      <c r="C1275" s="194">
        <v>1165</v>
      </c>
      <c r="D1275" s="194">
        <v>1165</v>
      </c>
      <c r="E1275" s="194"/>
      <c r="F1275" s="194"/>
    </row>
    <row r="1276" ht="15" spans="1:6">
      <c r="A1276" s="252" t="s">
        <v>2300</v>
      </c>
      <c r="B1276" s="194" t="s">
        <v>69</v>
      </c>
      <c r="C1276" s="194">
        <v>85</v>
      </c>
      <c r="D1276" s="194">
        <v>85</v>
      </c>
      <c r="E1276" s="194"/>
      <c r="F1276" s="194"/>
    </row>
    <row r="1277" ht="15" spans="1:6">
      <c r="A1277" s="252" t="s">
        <v>2301</v>
      </c>
      <c r="B1277" s="194" t="s">
        <v>71</v>
      </c>
      <c r="C1277" s="194">
        <v>0</v>
      </c>
      <c r="D1277" s="194">
        <v>0</v>
      </c>
      <c r="E1277" s="194"/>
      <c r="F1277" s="194"/>
    </row>
    <row r="1278" ht="15" spans="1:6">
      <c r="A1278" s="252" t="s">
        <v>2302</v>
      </c>
      <c r="B1278" s="194" t="s">
        <v>73</v>
      </c>
      <c r="C1278" s="194">
        <v>0</v>
      </c>
      <c r="D1278" s="194">
        <v>0</v>
      </c>
      <c r="E1278" s="194"/>
      <c r="F1278" s="194"/>
    </row>
    <row r="1279" ht="15" spans="1:6">
      <c r="A1279" s="252" t="s">
        <v>2303</v>
      </c>
      <c r="B1279" s="194" t="s">
        <v>2304</v>
      </c>
      <c r="C1279" s="194">
        <v>610</v>
      </c>
      <c r="D1279" s="194">
        <v>610</v>
      </c>
      <c r="E1279" s="194"/>
      <c r="F1279" s="194"/>
    </row>
    <row r="1280" ht="15" spans="1:6">
      <c r="A1280" s="252" t="s">
        <v>2305</v>
      </c>
      <c r="B1280" s="194" t="s">
        <v>87</v>
      </c>
      <c r="C1280" s="194">
        <v>0</v>
      </c>
      <c r="D1280" s="194">
        <v>0</v>
      </c>
      <c r="E1280" s="194"/>
      <c r="F1280" s="194"/>
    </row>
    <row r="1281" ht="15" spans="1:6">
      <c r="A1281" s="252" t="s">
        <v>2306</v>
      </c>
      <c r="B1281" s="194" t="s">
        <v>2307</v>
      </c>
      <c r="C1281" s="194">
        <v>470</v>
      </c>
      <c r="D1281" s="194">
        <v>470</v>
      </c>
      <c r="E1281" s="194"/>
      <c r="F1281" s="194"/>
    </row>
    <row r="1282" ht="15" spans="1:6">
      <c r="A1282" s="252" t="s">
        <v>2308</v>
      </c>
      <c r="B1282" s="194" t="s">
        <v>2309</v>
      </c>
      <c r="C1282" s="194">
        <v>0</v>
      </c>
      <c r="D1282" s="194">
        <v>0</v>
      </c>
      <c r="E1282" s="194"/>
      <c r="F1282" s="194"/>
    </row>
    <row r="1283" ht="15" spans="1:6">
      <c r="A1283" s="252" t="s">
        <v>2310</v>
      </c>
      <c r="B1283" s="194" t="s">
        <v>69</v>
      </c>
      <c r="C1283" s="194">
        <v>0</v>
      </c>
      <c r="D1283" s="194">
        <v>0</v>
      </c>
      <c r="E1283" s="194"/>
      <c r="F1283" s="194"/>
    </row>
    <row r="1284" ht="15" spans="1:6">
      <c r="A1284" s="252" t="s">
        <v>2311</v>
      </c>
      <c r="B1284" s="194" t="s">
        <v>71</v>
      </c>
      <c r="C1284" s="194">
        <v>0</v>
      </c>
      <c r="D1284" s="194">
        <v>0</v>
      </c>
      <c r="E1284" s="194"/>
      <c r="F1284" s="194"/>
    </row>
    <row r="1285" ht="15" spans="1:6">
      <c r="A1285" s="252" t="s">
        <v>2312</v>
      </c>
      <c r="B1285" s="194" t="s">
        <v>73</v>
      </c>
      <c r="C1285" s="194">
        <v>0</v>
      </c>
      <c r="D1285" s="194">
        <v>0</v>
      </c>
      <c r="E1285" s="194"/>
      <c r="F1285" s="194"/>
    </row>
    <row r="1286" ht="15" spans="1:6">
      <c r="A1286" s="252" t="s">
        <v>2313</v>
      </c>
      <c r="B1286" s="194" t="s">
        <v>2314</v>
      </c>
      <c r="C1286" s="194">
        <v>0</v>
      </c>
      <c r="D1286" s="194">
        <v>0</v>
      </c>
      <c r="E1286" s="194"/>
      <c r="F1286" s="194"/>
    </row>
    <row r="1287" ht="15" spans="1:6">
      <c r="A1287" s="252" t="s">
        <v>2315</v>
      </c>
      <c r="B1287" s="194" t="s">
        <v>2316</v>
      </c>
      <c r="C1287" s="194">
        <v>0</v>
      </c>
      <c r="D1287" s="194">
        <v>0</v>
      </c>
      <c r="E1287" s="194"/>
      <c r="F1287" s="194"/>
    </row>
    <row r="1288" ht="15" spans="1:6">
      <c r="A1288" s="252" t="s">
        <v>2317</v>
      </c>
      <c r="B1288" s="194" t="s">
        <v>87</v>
      </c>
      <c r="C1288" s="194">
        <v>0</v>
      </c>
      <c r="D1288" s="194">
        <v>0</v>
      </c>
      <c r="E1288" s="194"/>
      <c r="F1288" s="194"/>
    </row>
    <row r="1289" ht="15" spans="1:6">
      <c r="A1289" s="252" t="s">
        <v>2318</v>
      </c>
      <c r="B1289" s="194" t="s">
        <v>2319</v>
      </c>
      <c r="C1289" s="194">
        <v>0</v>
      </c>
      <c r="D1289" s="194">
        <v>0</v>
      </c>
      <c r="E1289" s="194"/>
      <c r="F1289" s="194"/>
    </row>
    <row r="1290" ht="15" spans="1:6">
      <c r="A1290" s="252" t="s">
        <v>2320</v>
      </c>
      <c r="B1290" s="194" t="s">
        <v>2321</v>
      </c>
      <c r="C1290" s="194">
        <v>0</v>
      </c>
      <c r="D1290" s="194">
        <v>0</v>
      </c>
      <c r="E1290" s="194"/>
      <c r="F1290" s="194"/>
    </row>
    <row r="1291" ht="15" spans="1:6">
      <c r="A1291" s="252" t="s">
        <v>2322</v>
      </c>
      <c r="B1291" s="194" t="s">
        <v>69</v>
      </c>
      <c r="C1291" s="194">
        <v>0</v>
      </c>
      <c r="D1291" s="194">
        <v>0</v>
      </c>
      <c r="E1291" s="194"/>
      <c r="F1291" s="194"/>
    </row>
    <row r="1292" ht="15" spans="1:6">
      <c r="A1292" s="252" t="s">
        <v>2323</v>
      </c>
      <c r="B1292" s="194" t="s">
        <v>71</v>
      </c>
      <c r="C1292" s="194">
        <v>0</v>
      </c>
      <c r="D1292" s="194">
        <v>0</v>
      </c>
      <c r="E1292" s="194"/>
      <c r="F1292" s="194"/>
    </row>
    <row r="1293" ht="15" spans="1:6">
      <c r="A1293" s="252" t="s">
        <v>2324</v>
      </c>
      <c r="B1293" s="194" t="s">
        <v>73</v>
      </c>
      <c r="C1293" s="194">
        <v>0</v>
      </c>
      <c r="D1293" s="194">
        <v>0</v>
      </c>
      <c r="E1293" s="194"/>
      <c r="F1293" s="194"/>
    </row>
    <row r="1294" ht="15" spans="1:6">
      <c r="A1294" s="252" t="s">
        <v>2325</v>
      </c>
      <c r="B1294" s="194" t="s">
        <v>2326</v>
      </c>
      <c r="C1294" s="194">
        <v>0</v>
      </c>
      <c r="D1294" s="194">
        <v>0</v>
      </c>
      <c r="E1294" s="194"/>
      <c r="F1294" s="194"/>
    </row>
    <row r="1295" ht="15" spans="1:6">
      <c r="A1295" s="252" t="s">
        <v>2327</v>
      </c>
      <c r="B1295" s="194" t="s">
        <v>2328</v>
      </c>
      <c r="C1295" s="194">
        <v>0</v>
      </c>
      <c r="D1295" s="194">
        <v>0</v>
      </c>
      <c r="E1295" s="194"/>
      <c r="F1295" s="194"/>
    </row>
    <row r="1296" ht="15" spans="1:6">
      <c r="A1296" s="252" t="s">
        <v>2329</v>
      </c>
      <c r="B1296" s="194" t="s">
        <v>2330</v>
      </c>
      <c r="C1296" s="194">
        <v>0</v>
      </c>
      <c r="D1296" s="194">
        <v>0</v>
      </c>
      <c r="E1296" s="194"/>
      <c r="F1296" s="194"/>
    </row>
    <row r="1297" ht="15" spans="1:6">
      <c r="A1297" s="252" t="s">
        <v>2331</v>
      </c>
      <c r="B1297" s="194" t="s">
        <v>2332</v>
      </c>
      <c r="C1297" s="194">
        <v>0</v>
      </c>
      <c r="D1297" s="194">
        <v>0</v>
      </c>
      <c r="E1297" s="194"/>
      <c r="F1297" s="194"/>
    </row>
    <row r="1298" ht="15" spans="1:6">
      <c r="A1298" s="252" t="s">
        <v>2333</v>
      </c>
      <c r="B1298" s="194" t="s">
        <v>2334</v>
      </c>
      <c r="C1298" s="194">
        <v>0</v>
      </c>
      <c r="D1298" s="194">
        <v>0</v>
      </c>
      <c r="E1298" s="194"/>
      <c r="F1298" s="194"/>
    </row>
    <row r="1299" ht="15" spans="1:6">
      <c r="A1299" s="252" t="s">
        <v>2335</v>
      </c>
      <c r="B1299" s="194" t="s">
        <v>2336</v>
      </c>
      <c r="C1299" s="194">
        <v>0</v>
      </c>
      <c r="D1299" s="194">
        <v>0</v>
      </c>
      <c r="E1299" s="194"/>
      <c r="F1299" s="194"/>
    </row>
    <row r="1300" ht="15" spans="1:6">
      <c r="A1300" s="252" t="s">
        <v>2337</v>
      </c>
      <c r="B1300" s="194" t="s">
        <v>2338</v>
      </c>
      <c r="C1300" s="194">
        <v>0</v>
      </c>
      <c r="D1300" s="194">
        <v>0</v>
      </c>
      <c r="E1300" s="194"/>
      <c r="F1300" s="194"/>
    </row>
    <row r="1301" ht="15" spans="1:6">
      <c r="A1301" s="252" t="s">
        <v>2339</v>
      </c>
      <c r="B1301" s="194" t="s">
        <v>2340</v>
      </c>
      <c r="C1301" s="194">
        <v>0</v>
      </c>
      <c r="D1301" s="194">
        <v>0</v>
      </c>
      <c r="E1301" s="194"/>
      <c r="F1301" s="194"/>
    </row>
    <row r="1302" ht="15" spans="1:6">
      <c r="A1302" s="252" t="s">
        <v>2341</v>
      </c>
      <c r="B1302" s="194" t="s">
        <v>2342</v>
      </c>
      <c r="C1302" s="194">
        <v>0</v>
      </c>
      <c r="D1302" s="194">
        <v>0</v>
      </c>
      <c r="E1302" s="194"/>
      <c r="F1302" s="194"/>
    </row>
    <row r="1303" ht="15" spans="1:6">
      <c r="A1303" s="252" t="s">
        <v>2343</v>
      </c>
      <c r="B1303" s="194" t="s">
        <v>2344</v>
      </c>
      <c r="C1303" s="194">
        <v>16</v>
      </c>
      <c r="D1303" s="194">
        <v>16</v>
      </c>
      <c r="E1303" s="194"/>
      <c r="F1303" s="194"/>
    </row>
    <row r="1304" ht="15" spans="1:6">
      <c r="A1304" s="252" t="s">
        <v>2345</v>
      </c>
      <c r="B1304" s="194" t="s">
        <v>2346</v>
      </c>
      <c r="C1304" s="194">
        <v>0</v>
      </c>
      <c r="D1304" s="194">
        <v>0</v>
      </c>
      <c r="E1304" s="194"/>
      <c r="F1304" s="194"/>
    </row>
    <row r="1305" ht="15" spans="1:6">
      <c r="A1305" s="252" t="s">
        <v>2347</v>
      </c>
      <c r="B1305" s="194" t="s">
        <v>2348</v>
      </c>
      <c r="C1305" s="194">
        <v>8</v>
      </c>
      <c r="D1305" s="194">
        <v>8</v>
      </c>
      <c r="E1305" s="194"/>
      <c r="F1305" s="194"/>
    </row>
    <row r="1306" ht="15" spans="1:6">
      <c r="A1306" s="252" t="s">
        <v>2349</v>
      </c>
      <c r="B1306" s="194" t="s">
        <v>2350</v>
      </c>
      <c r="C1306" s="194">
        <v>8</v>
      </c>
      <c r="D1306" s="194">
        <v>8</v>
      </c>
      <c r="E1306" s="194"/>
      <c r="F1306" s="194"/>
    </row>
    <row r="1307" ht="15" spans="1:6">
      <c r="A1307" s="252" t="s">
        <v>2351</v>
      </c>
      <c r="B1307" s="194" t="s">
        <v>2352</v>
      </c>
      <c r="C1307" s="194">
        <v>1265</v>
      </c>
      <c r="D1307" s="194">
        <v>1265</v>
      </c>
      <c r="E1307" s="194"/>
      <c r="F1307" s="194"/>
    </row>
    <row r="1308" ht="15" spans="1:6">
      <c r="A1308" s="252" t="s">
        <v>2353</v>
      </c>
      <c r="B1308" s="194" t="s">
        <v>2354</v>
      </c>
      <c r="C1308" s="194">
        <v>1200</v>
      </c>
      <c r="D1308" s="194">
        <v>1200</v>
      </c>
      <c r="E1308" s="194"/>
      <c r="F1308" s="194"/>
    </row>
    <row r="1309" ht="15" spans="1:6">
      <c r="A1309" s="252" t="s">
        <v>2355</v>
      </c>
      <c r="B1309" s="194" t="s">
        <v>2356</v>
      </c>
      <c r="C1309" s="194">
        <v>0</v>
      </c>
      <c r="D1309" s="194">
        <v>0</v>
      </c>
      <c r="E1309" s="194"/>
      <c r="F1309" s="194"/>
    </row>
    <row r="1310" ht="15" spans="1:6">
      <c r="A1310" s="252" t="s">
        <v>2357</v>
      </c>
      <c r="B1310" s="194" t="s">
        <v>2358</v>
      </c>
      <c r="C1310" s="194">
        <v>65</v>
      </c>
      <c r="D1310" s="194">
        <v>65</v>
      </c>
      <c r="E1310" s="194"/>
      <c r="F1310" s="194"/>
    </row>
    <row r="1311" ht="15" spans="1:6">
      <c r="A1311" s="252" t="s">
        <v>2359</v>
      </c>
      <c r="B1311" s="194" t="s">
        <v>2360</v>
      </c>
      <c r="C1311" s="194">
        <v>190</v>
      </c>
      <c r="D1311" s="194">
        <v>190</v>
      </c>
      <c r="E1311" s="194"/>
      <c r="F1311" s="194"/>
    </row>
    <row r="1312" ht="15" spans="1:6">
      <c r="A1312" s="252" t="s">
        <v>2361</v>
      </c>
      <c r="B1312" s="194" t="s">
        <v>2362</v>
      </c>
      <c r="C1312" s="194">
        <v>190</v>
      </c>
      <c r="D1312" s="194">
        <v>190</v>
      </c>
      <c r="E1312" s="194"/>
      <c r="F1312" s="194"/>
    </row>
    <row r="1313" ht="15" spans="1:6">
      <c r="A1313" s="252" t="s">
        <v>2363</v>
      </c>
      <c r="B1313" s="194" t="s">
        <v>2364</v>
      </c>
      <c r="C1313" s="194">
        <v>7000</v>
      </c>
      <c r="D1313" s="194">
        <v>7000</v>
      </c>
      <c r="E1313" s="194"/>
      <c r="F1313" s="194"/>
    </row>
    <row r="1314" ht="15" spans="1:6">
      <c r="A1314" s="259" t="s">
        <v>2365</v>
      </c>
      <c r="B1314" s="194" t="s">
        <v>2366</v>
      </c>
      <c r="C1314" s="194">
        <v>7000</v>
      </c>
      <c r="D1314" s="194">
        <v>7000</v>
      </c>
      <c r="E1314" s="194"/>
      <c r="F1314" s="194"/>
    </row>
    <row r="1315" ht="15" spans="1:6">
      <c r="A1315" s="252" t="s">
        <v>2367</v>
      </c>
      <c r="B1315" s="194" t="s">
        <v>2368</v>
      </c>
      <c r="C1315" s="194">
        <v>0</v>
      </c>
      <c r="D1315" s="194">
        <v>0</v>
      </c>
      <c r="E1315" s="194"/>
      <c r="F1315" s="194"/>
    </row>
    <row r="1316" ht="15" spans="1:6">
      <c r="A1316" s="252" t="s">
        <v>2369</v>
      </c>
      <c r="B1316" s="194" t="s">
        <v>2370</v>
      </c>
      <c r="C1316" s="194">
        <v>0</v>
      </c>
      <c r="D1316" s="194">
        <v>0</v>
      </c>
      <c r="E1316" s="194"/>
      <c r="F1316" s="194"/>
    </row>
    <row r="1317" ht="15" spans="1:6">
      <c r="A1317" s="252" t="s">
        <v>2371</v>
      </c>
      <c r="B1317" s="194" t="s">
        <v>2372</v>
      </c>
      <c r="C1317" s="194">
        <v>0</v>
      </c>
      <c r="D1317" s="194">
        <v>0</v>
      </c>
      <c r="E1317" s="194"/>
      <c r="F1317" s="194"/>
    </row>
    <row r="1318" ht="15" spans="1:6">
      <c r="A1318" s="252" t="s">
        <v>2373</v>
      </c>
      <c r="B1318" s="194" t="s">
        <v>2070</v>
      </c>
      <c r="C1318" s="194">
        <v>0</v>
      </c>
      <c r="D1318" s="194">
        <v>0</v>
      </c>
      <c r="E1318" s="194"/>
      <c r="F1318" s="194"/>
    </row>
    <row r="1319" ht="15" spans="1:6">
      <c r="A1319" s="252" t="s">
        <v>2374</v>
      </c>
      <c r="B1319" s="194" t="s">
        <v>504</v>
      </c>
      <c r="C1319" s="194">
        <v>0</v>
      </c>
      <c r="D1319" s="194">
        <v>0</v>
      </c>
      <c r="E1319" s="194"/>
      <c r="F1319" s="194"/>
    </row>
    <row r="1320" ht="15" spans="1:6">
      <c r="A1320" s="252" t="s">
        <v>2375</v>
      </c>
      <c r="B1320" s="194" t="s">
        <v>2376</v>
      </c>
      <c r="C1320" s="194">
        <v>10960</v>
      </c>
      <c r="D1320" s="194">
        <v>10960</v>
      </c>
      <c r="E1320" s="194"/>
      <c r="F1320" s="194"/>
    </row>
    <row r="1321" ht="15" spans="1:6">
      <c r="A1321" s="252" t="s">
        <v>2377</v>
      </c>
      <c r="B1321" s="194" t="s">
        <v>2378</v>
      </c>
      <c r="C1321" s="194">
        <v>10960</v>
      </c>
      <c r="D1321" s="194">
        <v>10960</v>
      </c>
      <c r="E1321" s="194"/>
      <c r="F1321" s="194"/>
    </row>
    <row r="1322" ht="15" spans="1:6">
      <c r="A1322" s="252" t="s">
        <v>2379</v>
      </c>
      <c r="B1322" s="194" t="s">
        <v>2380</v>
      </c>
      <c r="C1322" s="194">
        <v>10960</v>
      </c>
      <c r="D1322" s="194">
        <v>10960</v>
      </c>
      <c r="E1322" s="194"/>
      <c r="F1322" s="194"/>
    </row>
    <row r="1323" ht="15" spans="1:6">
      <c r="A1323" s="252" t="s">
        <v>2381</v>
      </c>
      <c r="B1323" s="194" t="s">
        <v>2382</v>
      </c>
      <c r="C1323" s="194">
        <v>0</v>
      </c>
      <c r="D1323" s="194">
        <v>0</v>
      </c>
      <c r="E1323" s="194"/>
      <c r="F1323" s="194"/>
    </row>
    <row r="1324" ht="15" spans="1:6">
      <c r="A1324" s="252" t="s">
        <v>2383</v>
      </c>
      <c r="B1324" s="194" t="s">
        <v>2384</v>
      </c>
      <c r="C1324" s="194">
        <v>0</v>
      </c>
      <c r="D1324" s="194">
        <v>0</v>
      </c>
      <c r="E1324" s="194"/>
      <c r="F1324" s="194"/>
    </row>
    <row r="1325" ht="15" spans="1:6">
      <c r="A1325" s="252" t="s">
        <v>2385</v>
      </c>
      <c r="B1325" s="194" t="s">
        <v>2386</v>
      </c>
      <c r="C1325" s="194">
        <v>0</v>
      </c>
      <c r="D1325" s="194">
        <v>0</v>
      </c>
      <c r="E1325" s="194"/>
      <c r="F1325" s="194"/>
    </row>
    <row r="1326" ht="15" spans="1:6">
      <c r="A1326" s="391" t="s">
        <v>2387</v>
      </c>
      <c r="B1326" s="194" t="s">
        <v>2388</v>
      </c>
      <c r="C1326" s="194">
        <v>0</v>
      </c>
      <c r="D1326" s="194">
        <v>0</v>
      </c>
      <c r="E1326" s="194"/>
      <c r="F1326" s="194"/>
    </row>
    <row r="1327" ht="15" spans="1:6">
      <c r="A1327" s="391" t="s">
        <v>2389</v>
      </c>
      <c r="B1327" s="194" t="s">
        <v>2390</v>
      </c>
      <c r="C1327" s="194">
        <v>0</v>
      </c>
      <c r="D1327" s="194">
        <v>0</v>
      </c>
      <c r="E1327" s="194"/>
      <c r="F1327" s="194"/>
    </row>
    <row r="1328" ht="15" spans="1:6">
      <c r="A1328" s="252"/>
      <c r="B1328" s="194"/>
      <c r="C1328" s="194"/>
      <c r="D1328" s="194"/>
      <c r="E1328" s="194"/>
      <c r="F1328" s="194"/>
    </row>
    <row r="1329" spans="1:6">
      <c r="A1329" s="229" t="s">
        <v>2391</v>
      </c>
      <c r="B1329" s="194"/>
      <c r="C1329" s="194">
        <v>587597</v>
      </c>
      <c r="D1329" s="194">
        <v>587597</v>
      </c>
      <c r="E1329" s="194"/>
      <c r="F1329" s="194"/>
    </row>
  </sheetData>
  <autoFilter ref="B5:F1327"/>
  <mergeCells count="7">
    <mergeCell ref="B2:F2"/>
    <mergeCell ref="A4:A5"/>
    <mergeCell ref="B4:B5"/>
    <mergeCell ref="C4:C5"/>
    <mergeCell ref="D4:D5"/>
    <mergeCell ref="E4:E5"/>
    <mergeCell ref="F4:F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6"/>
  <sheetViews>
    <sheetView showGridLines="0" showZeros="0" workbookViewId="0">
      <pane ySplit="5" topLeftCell="A6" activePane="bottomLeft" state="frozen"/>
      <selection/>
      <selection pane="bottomLeft" activeCell="B39" sqref="B39"/>
    </sheetView>
  </sheetViews>
  <sheetFormatPr defaultColWidth="9" defaultRowHeight="13.5" outlineLevelCol="3"/>
  <cols>
    <col min="1" max="1" width="54.125" style="207" customWidth="1"/>
    <col min="2" max="2" width="15.375" style="208" customWidth="1"/>
    <col min="3" max="3" width="14.125" style="208" customWidth="1"/>
    <col min="4" max="4" width="13.875" style="208" customWidth="1"/>
    <col min="5" max="16384" width="9" style="207"/>
  </cols>
  <sheetData>
    <row r="1" ht="14.25" spans="1:1">
      <c r="A1" s="224" t="s">
        <v>2719</v>
      </c>
    </row>
    <row r="2" s="205" customFormat="1" ht="18" customHeight="1" spans="1:4">
      <c r="A2" s="172" t="s">
        <v>2720</v>
      </c>
      <c r="B2" s="172"/>
      <c r="C2" s="172"/>
      <c r="D2" s="172"/>
    </row>
    <row r="3" ht="18" customHeight="1"/>
    <row r="4" ht="31.5" customHeight="1" spans="1:4">
      <c r="A4" s="211" t="s">
        <v>2395</v>
      </c>
      <c r="B4" s="212"/>
      <c r="C4" s="212"/>
      <c r="D4" s="227"/>
    </row>
    <row r="5" ht="35.25" customHeight="1" spans="1:4">
      <c r="A5" s="214" t="s">
        <v>29</v>
      </c>
      <c r="B5" s="201" t="s">
        <v>30</v>
      </c>
      <c r="C5" s="214" t="s">
        <v>31</v>
      </c>
      <c r="D5" s="201" t="s">
        <v>32</v>
      </c>
    </row>
    <row r="6" s="206" customFormat="1" ht="21" customHeight="1" spans="1:4">
      <c r="A6" s="182" t="s">
        <v>2721</v>
      </c>
      <c r="B6" s="236"/>
      <c r="C6" s="236"/>
      <c r="D6" s="228"/>
    </row>
    <row r="7" s="206" customFormat="1" ht="21" customHeight="1" spans="1:4">
      <c r="A7" s="182" t="s">
        <v>2722</v>
      </c>
      <c r="B7" s="236"/>
      <c r="C7" s="236"/>
      <c r="D7" s="228"/>
    </row>
    <row r="8" s="206" customFormat="1" ht="21" customHeight="1" spans="1:4">
      <c r="A8" s="182" t="s">
        <v>2723</v>
      </c>
      <c r="B8" s="236"/>
      <c r="C8" s="236"/>
      <c r="D8" s="228"/>
    </row>
    <row r="9" s="206" customFormat="1" ht="21" customHeight="1" spans="1:4">
      <c r="A9" s="182" t="s">
        <v>2724</v>
      </c>
      <c r="B9" s="236"/>
      <c r="C9" s="236"/>
      <c r="D9" s="228"/>
    </row>
    <row r="10" s="206" customFormat="1" ht="21" customHeight="1" spans="1:4">
      <c r="A10" s="182" t="s">
        <v>2725</v>
      </c>
      <c r="B10" s="236"/>
      <c r="C10" s="236"/>
      <c r="D10" s="228"/>
    </row>
    <row r="11" s="206" customFormat="1" ht="21" customHeight="1" spans="1:4">
      <c r="A11" s="182" t="s">
        <v>2726</v>
      </c>
      <c r="B11" s="236">
        <f>SUM(B12:B16)</f>
        <v>5917</v>
      </c>
      <c r="C11" s="236">
        <f>SUM(C12:C16)</f>
        <v>25400</v>
      </c>
      <c r="D11" s="228">
        <f>C11/B11</f>
        <v>4.29271590332939</v>
      </c>
    </row>
    <row r="12" s="206" customFormat="1" ht="21" customHeight="1" spans="1:4">
      <c r="A12" s="189" t="s">
        <v>2727</v>
      </c>
      <c r="B12" s="236">
        <v>3722</v>
      </c>
      <c r="C12" s="236">
        <v>25400</v>
      </c>
      <c r="D12" s="228">
        <f>C12/B12</f>
        <v>6.82428801719506</v>
      </c>
    </row>
    <row r="13" s="206" customFormat="1" ht="21" customHeight="1" spans="1:4">
      <c r="A13" s="189" t="s">
        <v>2728</v>
      </c>
      <c r="B13" s="236">
        <v>580</v>
      </c>
      <c r="C13" s="236"/>
      <c r="D13" s="228">
        <f t="shared" ref="D13:D21" si="0">C13/B13</f>
        <v>0</v>
      </c>
    </row>
    <row r="14" s="206" customFormat="1" ht="21" customHeight="1" spans="1:4">
      <c r="A14" s="189" t="s">
        <v>2729</v>
      </c>
      <c r="B14" s="236">
        <v>1524</v>
      </c>
      <c r="C14" s="236"/>
      <c r="D14" s="228">
        <f t="shared" si="0"/>
        <v>0</v>
      </c>
    </row>
    <row r="15" s="206" customFormat="1" ht="21" customHeight="1" spans="1:4">
      <c r="A15" s="189" t="s">
        <v>2730</v>
      </c>
      <c r="B15" s="239">
        <v>-4</v>
      </c>
      <c r="C15" s="236"/>
      <c r="D15" s="228">
        <f t="shared" si="0"/>
        <v>0</v>
      </c>
    </row>
    <row r="16" s="206" customFormat="1" ht="21" customHeight="1" spans="1:4">
      <c r="A16" s="189" t="s">
        <v>2731</v>
      </c>
      <c r="B16" s="236">
        <v>95</v>
      </c>
      <c r="C16" s="236"/>
      <c r="D16" s="228">
        <f t="shared" si="0"/>
        <v>0</v>
      </c>
    </row>
    <row r="17" s="206" customFormat="1" ht="21" customHeight="1" spans="1:4">
      <c r="A17" s="182" t="s">
        <v>2732</v>
      </c>
      <c r="B17" s="236"/>
      <c r="C17" s="236"/>
      <c r="D17" s="228"/>
    </row>
    <row r="18" s="206" customFormat="1" ht="21" customHeight="1" spans="1:4">
      <c r="A18" s="182" t="s">
        <v>2733</v>
      </c>
      <c r="B18" s="236">
        <v>0</v>
      </c>
      <c r="C18" s="236">
        <v>0</v>
      </c>
      <c r="D18" s="228"/>
    </row>
    <row r="19" s="206" customFormat="1" ht="21" customHeight="1" spans="1:4">
      <c r="A19" s="189" t="s">
        <v>2734</v>
      </c>
      <c r="B19" s="236"/>
      <c r="C19" s="236"/>
      <c r="D19" s="228"/>
    </row>
    <row r="20" s="206" customFormat="1" ht="21" customHeight="1" spans="1:4">
      <c r="A20" s="189" t="s">
        <v>2735</v>
      </c>
      <c r="B20" s="236"/>
      <c r="C20" s="236"/>
      <c r="D20" s="228"/>
    </row>
    <row r="21" s="206" customFormat="1" ht="21" customHeight="1" spans="1:4">
      <c r="A21" s="182" t="s">
        <v>2736</v>
      </c>
      <c r="B21" s="240">
        <v>384</v>
      </c>
      <c r="C21" s="240">
        <v>600</v>
      </c>
      <c r="D21" s="228">
        <f t="shared" si="0"/>
        <v>1.5625</v>
      </c>
    </row>
    <row r="22" s="206" customFormat="1" ht="21" customHeight="1" spans="1:4">
      <c r="A22" s="182" t="s">
        <v>2737</v>
      </c>
      <c r="B22" s="240"/>
      <c r="C22" s="240"/>
      <c r="D22" s="228"/>
    </row>
    <row r="23" ht="21" customHeight="1" spans="1:4">
      <c r="A23" s="182" t="s">
        <v>2738</v>
      </c>
      <c r="B23" s="240"/>
      <c r="C23" s="240"/>
      <c r="D23" s="228"/>
    </row>
    <row r="24" ht="21" customHeight="1" spans="1:4">
      <c r="A24" s="182" t="s">
        <v>2739</v>
      </c>
      <c r="B24" s="240"/>
      <c r="C24" s="240"/>
      <c r="D24" s="228"/>
    </row>
    <row r="25" ht="21" customHeight="1" spans="1:4">
      <c r="A25" s="182" t="s">
        <v>2740</v>
      </c>
      <c r="B25" s="240">
        <v>763</v>
      </c>
      <c r="C25" s="240"/>
      <c r="D25" s="228"/>
    </row>
    <row r="26" ht="21" customHeight="1" spans="1:4">
      <c r="A26" s="182" t="s">
        <v>2741</v>
      </c>
      <c r="B26" s="240">
        <v>0</v>
      </c>
      <c r="C26" s="240">
        <v>0</v>
      </c>
      <c r="D26" s="228"/>
    </row>
    <row r="27" ht="21" customHeight="1" spans="1:4">
      <c r="A27" s="189" t="s">
        <v>2742</v>
      </c>
      <c r="B27" s="240"/>
      <c r="C27" s="240"/>
      <c r="D27" s="228"/>
    </row>
    <row r="28" ht="21" customHeight="1" spans="1:4">
      <c r="A28" s="189" t="s">
        <v>2743</v>
      </c>
      <c r="B28" s="240"/>
      <c r="C28" s="240"/>
      <c r="D28" s="228"/>
    </row>
    <row r="29" ht="21" customHeight="1" spans="1:4">
      <c r="A29" s="189" t="s">
        <v>2744</v>
      </c>
      <c r="B29" s="240"/>
      <c r="C29" s="240"/>
      <c r="D29" s="228"/>
    </row>
    <row r="30" ht="21" customHeight="1" spans="1:4">
      <c r="A30" s="189" t="s">
        <v>2745</v>
      </c>
      <c r="B30" s="240"/>
      <c r="C30" s="240"/>
      <c r="D30" s="228"/>
    </row>
    <row r="31" ht="21" customHeight="1" spans="1:4">
      <c r="A31" s="189" t="s">
        <v>2746</v>
      </c>
      <c r="B31" s="240"/>
      <c r="C31" s="240"/>
      <c r="D31" s="228"/>
    </row>
    <row r="32" ht="21" customHeight="1" spans="1:4">
      <c r="A32" s="182" t="s">
        <v>2747</v>
      </c>
      <c r="B32" s="240"/>
      <c r="C32" s="240"/>
      <c r="D32" s="228"/>
    </row>
    <row r="33" ht="21" customHeight="1" spans="1:4">
      <c r="A33" s="189" t="s">
        <v>2748</v>
      </c>
      <c r="B33" s="240"/>
      <c r="C33" s="240"/>
      <c r="D33" s="183"/>
    </row>
    <row r="34" ht="21" customHeight="1" spans="1:4">
      <c r="A34" s="194"/>
      <c r="B34" s="240"/>
      <c r="C34" s="240"/>
      <c r="D34" s="183"/>
    </row>
    <row r="35" ht="21" customHeight="1" spans="1:4">
      <c r="A35" s="229" t="s">
        <v>60</v>
      </c>
      <c r="B35" s="237">
        <f>B6+B7+B8+B9+B10+B11+B17+B18+B21+B22+B23+B24+B25+B26+B32+B33</f>
        <v>7064</v>
      </c>
      <c r="C35" s="241">
        <f>C6+C7+C8+C9+C10+C11+C17+C18+C21+C22+C23+C24+C25+C26+C32+C33</f>
        <v>26000</v>
      </c>
      <c r="D35" s="228">
        <f>C35/B35</f>
        <v>3.6806342015855</v>
      </c>
    </row>
    <row r="36" ht="21" customHeight="1" spans="1:4">
      <c r="A36" s="231" t="s">
        <v>2405</v>
      </c>
      <c r="B36" s="241">
        <f>B37+B38+B39+B40+B42+B43</f>
        <v>83888</v>
      </c>
      <c r="C36" s="237">
        <f>C37+C38+C39+C40+C42+C43</f>
        <v>14000</v>
      </c>
      <c r="D36" s="228">
        <f t="shared" ref="D36:D44" si="1">C36/B36</f>
        <v>0.166889185580774</v>
      </c>
    </row>
    <row r="37" ht="21" customHeight="1" spans="1:4">
      <c r="A37" s="189" t="s">
        <v>2749</v>
      </c>
      <c r="B37" s="236">
        <v>4509</v>
      </c>
      <c r="C37" s="236">
        <v>4600</v>
      </c>
      <c r="D37" s="228">
        <f t="shared" si="1"/>
        <v>1.02018185850521</v>
      </c>
    </row>
    <row r="38" ht="21" customHeight="1" spans="1:4">
      <c r="A38" s="189" t="s">
        <v>2750</v>
      </c>
      <c r="B38" s="236"/>
      <c r="C38" s="236"/>
      <c r="D38" s="228"/>
    </row>
    <row r="39" ht="21" customHeight="1" spans="1:4">
      <c r="A39" s="189" t="s">
        <v>2751</v>
      </c>
      <c r="B39" s="236">
        <v>16127</v>
      </c>
      <c r="C39" s="236">
        <v>9400</v>
      </c>
      <c r="D39" s="228">
        <f t="shared" si="1"/>
        <v>0.582873442053699</v>
      </c>
    </row>
    <row r="40" ht="21" customHeight="1" spans="1:4">
      <c r="A40" s="189" t="s">
        <v>2752</v>
      </c>
      <c r="B40" s="236">
        <v>21952</v>
      </c>
      <c r="C40" s="236"/>
      <c r="D40" s="228"/>
    </row>
    <row r="41" ht="21" customHeight="1" spans="1:4">
      <c r="A41" s="189" t="s">
        <v>2753</v>
      </c>
      <c r="B41" s="236"/>
      <c r="C41" s="236"/>
      <c r="D41" s="228"/>
    </row>
    <row r="42" ht="21" customHeight="1" spans="1:4">
      <c r="A42" s="232" t="s">
        <v>2754</v>
      </c>
      <c r="B42" s="236"/>
      <c r="C42" s="236"/>
      <c r="D42" s="228"/>
    </row>
    <row r="43" ht="21" customHeight="1" spans="1:4">
      <c r="A43" s="232" t="s">
        <v>2755</v>
      </c>
      <c r="B43" s="236">
        <v>41300</v>
      </c>
      <c r="C43" s="236"/>
      <c r="D43" s="228">
        <f t="shared" si="1"/>
        <v>0</v>
      </c>
    </row>
    <row r="44" ht="21" customHeight="1" spans="1:4">
      <c r="A44" s="232"/>
      <c r="B44" s="242"/>
      <c r="C44" s="242"/>
      <c r="D44" s="228"/>
    </row>
    <row r="45" ht="21" customHeight="1" spans="1:4">
      <c r="A45" s="232"/>
      <c r="B45" s="242"/>
      <c r="C45" s="242"/>
      <c r="D45" s="183"/>
    </row>
    <row r="46" ht="21" customHeight="1" spans="1:4">
      <c r="A46" s="229" t="s">
        <v>2651</v>
      </c>
      <c r="B46" s="241">
        <f>B35+B36</f>
        <v>90952</v>
      </c>
      <c r="C46" s="241">
        <f>C35+C36</f>
        <v>40000</v>
      </c>
      <c r="D46" s="228">
        <f>C46/B46</f>
        <v>0.439792417978714</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sheetData>
  <mergeCells count="2">
    <mergeCell ref="A2:D2"/>
    <mergeCell ref="A4:D4"/>
  </mergeCells>
  <printOptions horizontalCentered="1"/>
  <pageMargins left="0.471527777777778" right="0.471527777777778" top="0.393055555555556" bottom="0.275" header="0.118055555555556" footer="0.118055555555556"/>
  <pageSetup paperSize="9" scale="65" orientation="portrait"/>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26</vt:i4>
      </vt:variant>
    </vt:vector>
  </HeadingPairs>
  <TitlesOfParts>
    <vt:vector size="26" baseType="lpstr">
      <vt:lpstr>目录</vt:lpstr>
      <vt:lpstr>表一 </vt:lpstr>
      <vt:lpstr>表二 </vt:lpstr>
      <vt:lpstr>表三 </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lpstr>表二十一</vt:lpstr>
      <vt:lpstr>表二十二</vt:lpstr>
      <vt:lpstr>表二十三</vt:lpstr>
      <vt:lpstr>表二十四</vt:lpstr>
      <vt:lpstr>表二十五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一路上有你1411458830</cp:lastModifiedBy>
  <cp:revision>1</cp:revision>
  <dcterms:created xsi:type="dcterms:W3CDTF">2006-02-13T05:15:00Z</dcterms:created>
  <cp:lastPrinted>2018-12-12T10:32:00Z</cp:lastPrinted>
  <dcterms:modified xsi:type="dcterms:W3CDTF">2025-06-10T01:35:20Z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